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анные" sheetId="1" state="visible" r:id="rId1"/>
    <sheet xmlns:r="http://schemas.openxmlformats.org/officeDocument/2006/relationships" name="Настройки" sheetId="2" state="visible" r:id="rId2"/>
    <sheet xmlns:r="http://schemas.openxmlformats.org/officeDocument/2006/relationships" name="Расчёт" sheetId="3" state="visible" r:id="rId3"/>
    <sheet xmlns:r="http://schemas.openxmlformats.org/officeDocument/2006/relationships" name="Отклонения" sheetId="4" state="visible" r:id="rId4"/>
    <sheet xmlns:r="http://schemas.openxmlformats.org/officeDocument/2006/relationships" name="Границы применимост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i val="1"/>
      <color rgb="00666666"/>
    </font>
    <font>
      <b val="1"/>
      <sz val="12"/>
    </font>
  </fonts>
  <fills count="5">
    <fill>
      <patternFill/>
    </fill>
    <fill>
      <patternFill patternType="gray125"/>
    </fill>
    <fill>
      <patternFill patternType="solid">
        <fgColor rgb="000066CA"/>
      </patternFill>
    </fill>
    <fill>
      <patternFill patternType="solid">
        <fgColor rgb="00FFF8E1"/>
      </patternFill>
    </fill>
    <fill>
      <patternFill patternType="solid">
        <fgColor rgb="00EEF4FB"/>
      </patternFill>
    </fill>
  </fills>
  <borders count="2">
    <border>
      <left/>
      <right/>
      <top/>
      <bottom/>
      <diagonal/>
    </border>
    <border>
      <left style="thin">
        <color rgb="00D0D8E0"/>
      </left>
      <right style="thin">
        <color rgb="00D0D8E0"/>
      </right>
      <top style="thin">
        <color rgb="00D0D8E0"/>
      </top>
      <bottom style="thin">
        <color rgb="00D0D8E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0" fillId="4" borderId="1" pivotButton="0" quotePrefix="0" xfId="0"/>
    <xf numFmtId="9" fontId="0" fillId="4" borderId="1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FDE7E9"/>
        </patternFill>
      </fill>
    </dxf>
    <dxf>
      <fill>
        <patternFill patternType="solid">
          <fgColor rgb="00FFF4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0" customWidth="1" min="2" max="2"/>
    <col width="12" customWidth="1" min="3" max="3"/>
    <col width="15" customWidth="1" min="4" max="4"/>
    <col width="16" customWidth="1" min="5" max="5"/>
    <col width="13" customWidth="1" min="6" max="6"/>
    <col width="14" customWidth="1" min="7" max="7"/>
    <col width="10" customWidth="1" min="8" max="8"/>
    <col width="14" customWidth="1" min="9" max="9"/>
    <col width="12" customWidth="1" min="10" max="10"/>
    <col width="15" customWidth="1" min="11" max="11"/>
    <col width="14" customWidth="1" min="12" max="12"/>
    <col width="15" customWidth="1" min="13" max="13"/>
    <col width="16" customWidth="1" min="14" max="14"/>
  </cols>
  <sheetData>
    <row r="1" ht="34" customHeight="1">
      <c r="A1" s="1" t="inlineStr">
        <is>
          <t>SKU</t>
        </is>
      </c>
      <c r="B1" s="1" t="inlineStr">
        <is>
          <t>Наименование</t>
        </is>
      </c>
      <c r="C1" s="1" t="inlineStr">
        <is>
          <t>Склад</t>
        </is>
      </c>
      <c r="D1" s="1" t="inlineStr">
        <is>
          <t>Себестоимость, руб</t>
        </is>
      </c>
      <c r="E1" s="1" t="inlineStr">
        <is>
          <t>Продажи за период, шт</t>
        </is>
      </c>
      <c r="F1" s="1" t="inlineStr">
        <is>
          <t>Дней в периоде</t>
        </is>
      </c>
      <c r="G1" s="1" t="inlineStr">
        <is>
          <t>Текущий остаток</t>
        </is>
      </c>
      <c r="H1" s="1" t="inlineStr">
        <is>
          <t>Резерв</t>
        </is>
      </c>
      <c r="I1" s="1" t="inlineStr">
        <is>
          <t>Брак и просрочка</t>
        </is>
      </c>
      <c r="J1" s="1" t="inlineStr">
        <is>
          <t>Товар в пути</t>
        </is>
      </c>
      <c r="K1" s="1" t="inlineStr">
        <is>
          <t>Срок поставки L, дней</t>
        </is>
      </c>
      <c r="L1" s="1" t="inlineStr">
        <is>
          <t>Кратность упаковки</t>
        </is>
      </c>
      <c r="M1" s="1" t="inlineStr">
        <is>
          <t>Минимальная партия</t>
        </is>
      </c>
      <c r="N1" s="1" t="inlineStr">
        <is>
          <t>Партия пополнения</t>
        </is>
      </c>
    </row>
    <row r="2">
      <c r="A2" s="2" t="inlineStr">
        <is>
          <t>SKU-001</t>
        </is>
      </c>
      <c r="B2" s="2" t="inlineStr">
        <is>
          <t>Пример: плитка керамическая</t>
        </is>
      </c>
      <c r="C2" s="2" t="inlineStr">
        <is>
          <t>Основной</t>
        </is>
      </c>
      <c r="D2" s="2" t="n">
        <v>850</v>
      </c>
      <c r="E2" s="2" t="n">
        <v>1800</v>
      </c>
      <c r="F2" s="2" t="n">
        <v>90</v>
      </c>
      <c r="G2" s="2" t="n">
        <v>400</v>
      </c>
      <c r="H2" s="2" t="n">
        <v>180</v>
      </c>
      <c r="I2" s="2" t="n">
        <v>40</v>
      </c>
      <c r="J2" s="2" t="n">
        <v>120</v>
      </c>
      <c r="K2" s="2" t="n">
        <v>16</v>
      </c>
      <c r="L2" s="2" t="n">
        <v>12</v>
      </c>
      <c r="M2" s="2" t="n">
        <v>50</v>
      </c>
      <c r="N2" s="2" t="n">
        <v>400</v>
      </c>
    </row>
    <row r="3">
      <c r="A3" s="2" t="inlineStr">
        <is>
          <t>SKU-002</t>
        </is>
      </c>
      <c r="B3" s="2" t="inlineStr">
        <is>
          <t>Пример: смесь штукатурная</t>
        </is>
      </c>
      <c r="C3" s="2" t="inlineStr">
        <is>
          <t>Основной</t>
        </is>
      </c>
      <c r="D3" s="2" t="n">
        <v>320</v>
      </c>
      <c r="E3" s="2" t="n">
        <v>5400</v>
      </c>
      <c r="F3" s="2" t="n">
        <v>90</v>
      </c>
      <c r="G3" s="2" t="n">
        <v>900</v>
      </c>
      <c r="H3" s="2" t="n">
        <v>0</v>
      </c>
      <c r="I3" s="2" t="n">
        <v>0</v>
      </c>
      <c r="J3" s="2" t="n">
        <v>0</v>
      </c>
      <c r="K3" s="2" t="n">
        <v>7</v>
      </c>
      <c r="L3" s="2" t="n">
        <v>25</v>
      </c>
      <c r="M3" s="2" t="n">
        <v>100</v>
      </c>
      <c r="N3" s="2" t="n">
        <v>1200</v>
      </c>
    </row>
    <row r="5">
      <c r="A5" s="3" t="inlineStr">
        <is>
          <t>Заполняйте только этот лист. Две верхние строки — образец, их можно удалить. Остальные листы считаются сами.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66" customWidth="1" min="3" max="3"/>
  </cols>
  <sheetData>
    <row r="1" ht="34" customHeight="1">
      <c r="A1" s="1" t="inlineStr">
        <is>
          <t>Уровень сервиса</t>
        </is>
      </c>
      <c r="B1" s="1" t="inlineStr">
        <is>
          <t>Коэффициент k</t>
        </is>
      </c>
      <c r="C1" s="1" t="inlineStr">
        <is>
          <t>Что это значит</t>
        </is>
      </c>
    </row>
    <row r="2">
      <c r="A2" s="4" t="inlineStr">
        <is>
          <t>90%</t>
        </is>
      </c>
      <c r="B2" s="2" t="n">
        <v>1.28</v>
      </c>
      <c r="C2" s="4" t="inlineStr">
        <is>
          <t>Из 100 циклов пополнения в 10 товар закончится раньше поставки. Для группы C и редких позиций</t>
        </is>
      </c>
    </row>
    <row r="3">
      <c r="A3" s="4" t="inlineStr">
        <is>
          <t>95%</t>
        </is>
      </c>
      <c r="B3" s="2" t="n">
        <v>1.64</v>
      </c>
      <c r="C3" s="4" t="inlineStr">
        <is>
          <t>Из 100 циклов дефицит в 5. Базовый уровень для основного ассортимента</t>
        </is>
      </c>
    </row>
    <row r="4">
      <c r="A4" s="4" t="inlineStr">
        <is>
          <t>98%</t>
        </is>
      </c>
      <c r="B4" s="2" t="n">
        <v>2.05</v>
      </c>
      <c r="C4" s="4" t="inlineStr">
        <is>
          <t>Из 100 циклов дефицит в 2. Для группы A, где дефицит дороже хранения</t>
        </is>
      </c>
    </row>
    <row r="5">
      <c r="A5" s="4" t="inlineStr">
        <is>
          <t>99%</t>
        </is>
      </c>
      <c r="B5" s="2" t="n">
        <v>2.33</v>
      </c>
      <c r="C5" s="4" t="inlineStr">
        <is>
          <t>Из 100 циклов дефицит в 1. Дальше страховой запас растёт быстрее пользы</t>
        </is>
      </c>
    </row>
    <row r="7">
      <c r="A7" s="5" t="inlineStr">
        <is>
          <t>Пороги отклонений</t>
        </is>
      </c>
    </row>
    <row r="8">
      <c r="A8" s="4" t="inlineStr">
        <is>
          <t>Дефицит: покрытие максимального меньше</t>
        </is>
      </c>
      <c r="B8" s="2" t="n">
        <v>0.15</v>
      </c>
      <c r="C8" s="4" t="inlineStr">
        <is>
          <t>доля</t>
        </is>
      </c>
    </row>
    <row r="9">
      <c r="A9" s="4" t="inlineStr">
        <is>
          <t>Излишек: покрытие максимального больше</t>
        </is>
      </c>
      <c r="B9" s="2" t="n">
        <v>1</v>
      </c>
      <c r="C9" s="4" t="inlineStr">
        <is>
          <t>доля</t>
        </is>
      </c>
    </row>
    <row r="10">
      <c r="A10" s="4" t="inlineStr">
        <is>
          <t>Неликвид: дней без движения больше</t>
        </is>
      </c>
      <c r="B10" s="2" t="n">
        <v>90</v>
      </c>
      <c r="C10" s="4" t="inlineStr">
        <is>
          <t>дней</t>
        </is>
      </c>
    </row>
    <row r="13">
      <c r="A13" s="3" t="inlineStr">
        <is>
          <t>Уровень сервиса выбирается по группе товара, а не один на весь ассортимент — это главная настройка файла. Формула страхового запаса берёт k из строки 3. Уровень сервиса здесь — вероятность отработать цикл пополнения без дефицита, а не доля удовлетворённого спроса: это разные величины.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5" customWidth="1" min="2" max="2"/>
    <col width="16" customWidth="1" min="3" max="3"/>
    <col width="16" customWidth="1" min="4" max="4"/>
    <col width="15" customWidth="1" min="5" max="5"/>
    <col width="16" customWidth="1" min="6" max="6"/>
    <col width="14" customWidth="1" min="7" max="7"/>
    <col width="16" customWidth="1" min="8" max="8"/>
    <col width="18" customWidth="1" min="9" max="9"/>
    <col width="14" customWidth="1" min="10" max="10"/>
    <col width="19" customWidth="1" min="11" max="11"/>
    <col width="14" customWidth="1" min="12" max="12"/>
  </cols>
  <sheetData>
    <row r="1" ht="34" customHeight="1">
      <c r="A1" s="1" t="inlineStr">
        <is>
          <t>SKU</t>
        </is>
      </c>
      <c r="B1" s="1" t="inlineStr">
        <is>
          <t>Спрос в день D</t>
        </is>
      </c>
      <c r="C1" s="1" t="inlineStr">
        <is>
          <t>Разброс спроса</t>
        </is>
      </c>
      <c r="D1" s="1" t="inlineStr">
        <is>
          <t>Физический остаток</t>
        </is>
      </c>
      <c r="E1" s="1" t="inlineStr">
        <is>
          <t>Позиция запаса</t>
        </is>
      </c>
      <c r="F1" s="1" t="inlineStr">
        <is>
          <t>Страховой запас</t>
        </is>
      </c>
      <c r="G1" s="1" t="inlineStr">
        <is>
          <t>Точка заказа</t>
        </is>
      </c>
      <c r="H1" s="1" t="inlineStr">
        <is>
          <t>Целевой уровень</t>
        </is>
      </c>
      <c r="I1" s="1" t="inlineStr">
        <is>
          <t>Максимальный уровень</t>
        </is>
      </c>
      <c r="J1" s="1" t="inlineStr">
        <is>
          <t>Остаток в днях</t>
        </is>
      </c>
      <c r="K1" s="1" t="inlineStr">
        <is>
          <t>Покрытие максимального</t>
        </is>
      </c>
      <c r="L1" s="1" t="inlineStr">
        <is>
          <t>Заказать, шт</t>
        </is>
      </c>
    </row>
    <row r="2">
      <c r="A2" s="6">
        <f>IF(OR(Данные!A2="",NOT(ISNUMBER(Данные!E2)),NOT(ISNUMBER(Данные!F2)),Данные!F2=0),"",Данные!A2)</f>
        <v/>
      </c>
      <c r="B2" s="6">
        <f>IF(OR(Данные!A2="",NOT(ISNUMBER(Данные!E2)),NOT(ISNUMBER(Данные!F2)),Данные!F2=0),"",Данные!E2/Данные!F2)</f>
        <v/>
      </c>
      <c r="C2" s="6">
        <f>IF(OR(Данные!A2="",NOT(ISNUMBER(Данные!E2)),NOT(ISNUMBER(Данные!F2)),Данные!F2=0),"",B2*0.3)</f>
        <v/>
      </c>
      <c r="D2" s="6">
        <f>IF(OR(Данные!A2="",NOT(ISNUMBER(Данные!E2)),NOT(ISNUMBER(Данные!F2)),Данные!F2=0),"",Данные!G2)</f>
        <v/>
      </c>
      <c r="E2" s="6">
        <f>IF(OR(Данные!A2="",NOT(ISNUMBER(Данные!E2)),NOT(ISNUMBER(Данные!F2)),Данные!F2=0),"",Данные!G2-Данные!H2-Данные!I2+Данные!J2)</f>
        <v/>
      </c>
      <c r="F2" s="6">
        <f>IF(OR(Данные!A2="",NOT(ISNUMBER(Данные!E2)),NOT(ISNUMBER(Данные!F2)),Данные!F2=0),"",ROUND(Настройки!$B$3*C2*SQRT(Данные!K2),0))</f>
        <v/>
      </c>
      <c r="G2" s="6">
        <f>IF(OR(Данные!A2="",NOT(ISNUMBER(Данные!E2)),NOT(ISNUMBER(Данные!F2)),Данные!F2=0),"",ROUND(B2*Данные!K2+F2,0))</f>
        <v/>
      </c>
      <c r="H2" s="6">
        <f>IF(OR(Данные!A2="",NOT(ISNUMBER(Данные!E2)),NOT(ISNUMBER(Данные!F2)),Данные!F2=0),"",G2+Данные!N2)</f>
        <v/>
      </c>
      <c r="I2" s="6">
        <f>IF(OR(Данные!A2="",NOT(ISNUMBER(Данные!E2)),NOT(ISNUMBER(Данные!F2)),Данные!F2=0),"",F2+Данные!N2)</f>
        <v/>
      </c>
      <c r="J2" s="6">
        <f>IF(OR(OR(Данные!A2="",NOT(ISNUMBER(Данные!E2)),NOT(ISNUMBER(Данные!F2)),Данные!F2=0),B2=0),"",ROUND(D2/B2,1))</f>
        <v/>
      </c>
      <c r="K2" s="7">
        <f>IF(OR(OR(Данные!A2="",NOT(ISNUMBER(Данные!E2)),NOT(ISNUMBER(Данные!F2)),Данные!F2=0),I2=0),"",D2/I2)</f>
        <v/>
      </c>
      <c r="L2" s="6">
        <f>IF(OR(Данные!A2="",NOT(ISNUMBER(Данные!E2)),NOT(ISNUMBER(Данные!F2)),Данные!F2=0),"",IF(E2&gt;=G2,0,MAX(Данные!M2,CEILING(H2-E2,Данные!L2))))</f>
        <v/>
      </c>
    </row>
    <row r="3">
      <c r="A3" s="6">
        <f>IF(OR(Данные!A3="",NOT(ISNUMBER(Данные!E3)),NOT(ISNUMBER(Данные!F3)),Данные!F3=0),"",Данные!A3)</f>
        <v/>
      </c>
      <c r="B3" s="6">
        <f>IF(OR(Данные!A3="",NOT(ISNUMBER(Данные!E3)),NOT(ISNUMBER(Данные!F3)),Данные!F3=0),"",Данные!E3/Данные!F3)</f>
        <v/>
      </c>
      <c r="C3" s="6">
        <f>IF(OR(Данные!A3="",NOT(ISNUMBER(Данные!E3)),NOT(ISNUMBER(Данные!F3)),Данные!F3=0),"",B3*0.3)</f>
        <v/>
      </c>
      <c r="D3" s="6">
        <f>IF(OR(Данные!A3="",NOT(ISNUMBER(Данные!E3)),NOT(ISNUMBER(Данные!F3)),Данные!F3=0),"",Данные!G3)</f>
        <v/>
      </c>
      <c r="E3" s="6">
        <f>IF(OR(Данные!A3="",NOT(ISNUMBER(Данные!E3)),NOT(ISNUMBER(Данные!F3)),Данные!F3=0),"",Данные!G3-Данные!H3-Данные!I3+Данные!J3)</f>
        <v/>
      </c>
      <c r="F3" s="6">
        <f>IF(OR(Данные!A3="",NOT(ISNUMBER(Данные!E3)),NOT(ISNUMBER(Данные!F3)),Данные!F3=0),"",ROUND(Настройки!$B$3*C3*SQRT(Данные!K3),0))</f>
        <v/>
      </c>
      <c r="G3" s="6">
        <f>IF(OR(Данные!A3="",NOT(ISNUMBER(Данные!E3)),NOT(ISNUMBER(Данные!F3)),Данные!F3=0),"",ROUND(B3*Данные!K3+F3,0))</f>
        <v/>
      </c>
      <c r="H3" s="6">
        <f>IF(OR(Данные!A3="",NOT(ISNUMBER(Данные!E3)),NOT(ISNUMBER(Данные!F3)),Данные!F3=0),"",G3+Данные!N3)</f>
        <v/>
      </c>
      <c r="I3" s="6">
        <f>IF(OR(Данные!A3="",NOT(ISNUMBER(Данные!E3)),NOT(ISNUMBER(Данные!F3)),Данные!F3=0),"",F3+Данные!N3)</f>
        <v/>
      </c>
      <c r="J3" s="6">
        <f>IF(OR(OR(Данные!A3="",NOT(ISNUMBER(Данные!E3)),NOT(ISNUMBER(Данные!F3)),Данные!F3=0),B3=0),"",ROUND(D3/B3,1))</f>
        <v/>
      </c>
      <c r="K3" s="7">
        <f>IF(OR(OR(Данные!A3="",NOT(ISNUMBER(Данные!E3)),NOT(ISNUMBER(Данные!F3)),Данные!F3=0),I3=0),"",D3/I3)</f>
        <v/>
      </c>
      <c r="L3" s="6">
        <f>IF(OR(Данные!A3="",NOT(ISNUMBER(Данные!E3)),NOT(ISNUMBER(Данные!F3)),Данные!F3=0),"",IF(E3&gt;=G3,0,MAX(Данные!M3,CEILING(H3-E3,Данные!L3))))</f>
        <v/>
      </c>
    </row>
    <row r="4">
      <c r="A4" s="6">
        <f>IF(OR(Данные!A4="",NOT(ISNUMBER(Данные!E4)),NOT(ISNUMBER(Данные!F4)),Данные!F4=0),"",Данные!A4)</f>
        <v/>
      </c>
      <c r="B4" s="6">
        <f>IF(OR(Данные!A4="",NOT(ISNUMBER(Данные!E4)),NOT(ISNUMBER(Данные!F4)),Данные!F4=0),"",Данные!E4/Данные!F4)</f>
        <v/>
      </c>
      <c r="C4" s="6">
        <f>IF(OR(Данные!A4="",NOT(ISNUMBER(Данные!E4)),NOT(ISNUMBER(Данные!F4)),Данные!F4=0),"",B4*0.3)</f>
        <v/>
      </c>
      <c r="D4" s="6">
        <f>IF(OR(Данные!A4="",NOT(ISNUMBER(Данные!E4)),NOT(ISNUMBER(Данные!F4)),Данные!F4=0),"",Данные!G4)</f>
        <v/>
      </c>
      <c r="E4" s="6">
        <f>IF(OR(Данные!A4="",NOT(ISNUMBER(Данные!E4)),NOT(ISNUMBER(Данные!F4)),Данные!F4=0),"",Данные!G4-Данные!H4-Данные!I4+Данные!J4)</f>
        <v/>
      </c>
      <c r="F4" s="6">
        <f>IF(OR(Данные!A4="",NOT(ISNUMBER(Данные!E4)),NOT(ISNUMBER(Данные!F4)),Данные!F4=0),"",ROUND(Настройки!$B$3*C4*SQRT(Данные!K4),0))</f>
        <v/>
      </c>
      <c r="G4" s="6">
        <f>IF(OR(Данные!A4="",NOT(ISNUMBER(Данные!E4)),NOT(ISNUMBER(Данные!F4)),Данные!F4=0),"",ROUND(B4*Данные!K4+F4,0))</f>
        <v/>
      </c>
      <c r="H4" s="6">
        <f>IF(OR(Данные!A4="",NOT(ISNUMBER(Данные!E4)),NOT(ISNUMBER(Данные!F4)),Данные!F4=0),"",G4+Данные!N4)</f>
        <v/>
      </c>
      <c r="I4" s="6">
        <f>IF(OR(Данные!A4="",NOT(ISNUMBER(Данные!E4)),NOT(ISNUMBER(Данные!F4)),Данные!F4=0),"",F4+Данные!N4)</f>
        <v/>
      </c>
      <c r="J4" s="6">
        <f>IF(OR(OR(Данные!A4="",NOT(ISNUMBER(Данные!E4)),NOT(ISNUMBER(Данные!F4)),Данные!F4=0),B4=0),"",ROUND(D4/B4,1))</f>
        <v/>
      </c>
      <c r="K4" s="7">
        <f>IF(OR(OR(Данные!A4="",NOT(ISNUMBER(Данные!E4)),NOT(ISNUMBER(Данные!F4)),Данные!F4=0),I4=0),"",D4/I4)</f>
        <v/>
      </c>
      <c r="L4" s="6">
        <f>IF(OR(Данные!A4="",NOT(ISNUMBER(Данные!E4)),NOT(ISNUMBER(Данные!F4)),Данные!F4=0),"",IF(E4&gt;=G4,0,MAX(Данные!M4,CEILING(H4-E4,Данные!L4))))</f>
        <v/>
      </c>
    </row>
    <row r="5">
      <c r="A5" s="6">
        <f>IF(OR(Данные!A5="",NOT(ISNUMBER(Данные!E5)),NOT(ISNUMBER(Данные!F5)),Данные!F5=0),"",Данные!A5)</f>
        <v/>
      </c>
      <c r="B5" s="6">
        <f>IF(OR(Данные!A5="",NOT(ISNUMBER(Данные!E5)),NOT(ISNUMBER(Данные!F5)),Данные!F5=0),"",Данные!E5/Данные!F5)</f>
        <v/>
      </c>
      <c r="C5" s="6">
        <f>IF(OR(Данные!A5="",NOT(ISNUMBER(Данные!E5)),NOT(ISNUMBER(Данные!F5)),Данные!F5=0),"",B5*0.3)</f>
        <v/>
      </c>
      <c r="D5" s="6">
        <f>IF(OR(Данные!A5="",NOT(ISNUMBER(Данные!E5)),NOT(ISNUMBER(Данные!F5)),Данные!F5=0),"",Данные!G5)</f>
        <v/>
      </c>
      <c r="E5" s="6">
        <f>IF(OR(Данные!A5="",NOT(ISNUMBER(Данные!E5)),NOT(ISNUMBER(Данные!F5)),Данные!F5=0),"",Данные!G5-Данные!H5-Данные!I5+Данные!J5)</f>
        <v/>
      </c>
      <c r="F5" s="6">
        <f>IF(OR(Данные!A5="",NOT(ISNUMBER(Данные!E5)),NOT(ISNUMBER(Данные!F5)),Данные!F5=0),"",ROUND(Настройки!$B$3*C5*SQRT(Данные!K5),0))</f>
        <v/>
      </c>
      <c r="G5" s="6">
        <f>IF(OR(Данные!A5="",NOT(ISNUMBER(Данные!E5)),NOT(ISNUMBER(Данные!F5)),Данные!F5=0),"",ROUND(B5*Данные!K5+F5,0))</f>
        <v/>
      </c>
      <c r="H5" s="6">
        <f>IF(OR(Данные!A5="",NOT(ISNUMBER(Данные!E5)),NOT(ISNUMBER(Данные!F5)),Данные!F5=0),"",G5+Данные!N5)</f>
        <v/>
      </c>
      <c r="I5" s="6">
        <f>IF(OR(Данные!A5="",NOT(ISNUMBER(Данные!E5)),NOT(ISNUMBER(Данные!F5)),Данные!F5=0),"",F5+Данные!N5)</f>
        <v/>
      </c>
      <c r="J5" s="6">
        <f>IF(OR(OR(Данные!A5="",NOT(ISNUMBER(Данные!E5)),NOT(ISNUMBER(Данные!F5)),Данные!F5=0),B5=0),"",ROUND(D5/B5,1))</f>
        <v/>
      </c>
      <c r="K5" s="7">
        <f>IF(OR(OR(Данные!A5="",NOT(ISNUMBER(Данные!E5)),NOT(ISNUMBER(Данные!F5)),Данные!F5=0),I5=0),"",D5/I5)</f>
        <v/>
      </c>
      <c r="L5" s="6">
        <f>IF(OR(Данные!A5="",NOT(ISNUMBER(Данные!E5)),NOT(ISNUMBER(Данные!F5)),Данные!F5=0),"",IF(E5&gt;=G5,0,MAX(Данные!M5,CEILING(H5-E5,Данные!L5))))</f>
        <v/>
      </c>
    </row>
    <row r="6">
      <c r="A6" s="6">
        <f>IF(OR(Данные!A6="",NOT(ISNUMBER(Данные!E6)),NOT(ISNUMBER(Данные!F6)),Данные!F6=0),"",Данные!A6)</f>
        <v/>
      </c>
      <c r="B6" s="6">
        <f>IF(OR(Данные!A6="",NOT(ISNUMBER(Данные!E6)),NOT(ISNUMBER(Данные!F6)),Данные!F6=0),"",Данные!E6/Данные!F6)</f>
        <v/>
      </c>
      <c r="C6" s="6">
        <f>IF(OR(Данные!A6="",NOT(ISNUMBER(Данные!E6)),NOT(ISNUMBER(Данные!F6)),Данные!F6=0),"",B6*0.3)</f>
        <v/>
      </c>
      <c r="D6" s="6">
        <f>IF(OR(Данные!A6="",NOT(ISNUMBER(Данные!E6)),NOT(ISNUMBER(Данные!F6)),Данные!F6=0),"",Данные!G6)</f>
        <v/>
      </c>
      <c r="E6" s="6">
        <f>IF(OR(Данные!A6="",NOT(ISNUMBER(Данные!E6)),NOT(ISNUMBER(Данные!F6)),Данные!F6=0),"",Данные!G6-Данные!H6-Данные!I6+Данные!J6)</f>
        <v/>
      </c>
      <c r="F6" s="6">
        <f>IF(OR(Данные!A6="",NOT(ISNUMBER(Данные!E6)),NOT(ISNUMBER(Данные!F6)),Данные!F6=0),"",ROUND(Настройки!$B$3*C6*SQRT(Данные!K6),0))</f>
        <v/>
      </c>
      <c r="G6" s="6">
        <f>IF(OR(Данные!A6="",NOT(ISNUMBER(Данные!E6)),NOT(ISNUMBER(Данные!F6)),Данные!F6=0),"",ROUND(B6*Данные!K6+F6,0))</f>
        <v/>
      </c>
      <c r="H6" s="6">
        <f>IF(OR(Данные!A6="",NOT(ISNUMBER(Данные!E6)),NOT(ISNUMBER(Данные!F6)),Данные!F6=0),"",G6+Данные!N6)</f>
        <v/>
      </c>
      <c r="I6" s="6">
        <f>IF(OR(Данные!A6="",NOT(ISNUMBER(Данные!E6)),NOT(ISNUMBER(Данные!F6)),Данные!F6=0),"",F6+Данные!N6)</f>
        <v/>
      </c>
      <c r="J6" s="6">
        <f>IF(OR(OR(Данные!A6="",NOT(ISNUMBER(Данные!E6)),NOT(ISNUMBER(Данные!F6)),Данные!F6=0),B6=0),"",ROUND(D6/B6,1))</f>
        <v/>
      </c>
      <c r="K6" s="7">
        <f>IF(OR(OR(Данные!A6="",NOT(ISNUMBER(Данные!E6)),NOT(ISNUMBER(Данные!F6)),Данные!F6=0),I6=0),"",D6/I6)</f>
        <v/>
      </c>
      <c r="L6" s="6">
        <f>IF(OR(Данные!A6="",NOT(ISNUMBER(Данные!E6)),NOT(ISNUMBER(Данные!F6)),Данные!F6=0),"",IF(E6&gt;=G6,0,MAX(Данные!M6,CEILING(H6-E6,Данные!L6))))</f>
        <v/>
      </c>
    </row>
    <row r="7">
      <c r="A7" s="6">
        <f>IF(OR(Данные!A7="",NOT(ISNUMBER(Данные!E7)),NOT(ISNUMBER(Данные!F7)),Данные!F7=0),"",Данные!A7)</f>
        <v/>
      </c>
      <c r="B7" s="6">
        <f>IF(OR(Данные!A7="",NOT(ISNUMBER(Данные!E7)),NOT(ISNUMBER(Данные!F7)),Данные!F7=0),"",Данные!E7/Данные!F7)</f>
        <v/>
      </c>
      <c r="C7" s="6">
        <f>IF(OR(Данные!A7="",NOT(ISNUMBER(Данные!E7)),NOT(ISNUMBER(Данные!F7)),Данные!F7=0),"",B7*0.3)</f>
        <v/>
      </c>
      <c r="D7" s="6">
        <f>IF(OR(Данные!A7="",NOT(ISNUMBER(Данные!E7)),NOT(ISNUMBER(Данные!F7)),Данные!F7=0),"",Данные!G7)</f>
        <v/>
      </c>
      <c r="E7" s="6">
        <f>IF(OR(Данные!A7="",NOT(ISNUMBER(Данные!E7)),NOT(ISNUMBER(Данные!F7)),Данные!F7=0),"",Данные!G7-Данные!H7-Данные!I7+Данные!J7)</f>
        <v/>
      </c>
      <c r="F7" s="6">
        <f>IF(OR(Данные!A7="",NOT(ISNUMBER(Данные!E7)),NOT(ISNUMBER(Данные!F7)),Данные!F7=0),"",ROUND(Настройки!$B$3*C7*SQRT(Данные!K7),0))</f>
        <v/>
      </c>
      <c r="G7" s="6">
        <f>IF(OR(Данные!A7="",NOT(ISNUMBER(Данные!E7)),NOT(ISNUMBER(Данные!F7)),Данные!F7=0),"",ROUND(B7*Данные!K7+F7,0))</f>
        <v/>
      </c>
      <c r="H7" s="6">
        <f>IF(OR(Данные!A7="",NOT(ISNUMBER(Данные!E7)),NOT(ISNUMBER(Данные!F7)),Данные!F7=0),"",G7+Данные!N7)</f>
        <v/>
      </c>
      <c r="I7" s="6">
        <f>IF(OR(Данные!A7="",NOT(ISNUMBER(Данные!E7)),NOT(ISNUMBER(Данные!F7)),Данные!F7=0),"",F7+Данные!N7)</f>
        <v/>
      </c>
      <c r="J7" s="6">
        <f>IF(OR(OR(Данные!A7="",NOT(ISNUMBER(Данные!E7)),NOT(ISNUMBER(Данные!F7)),Данные!F7=0),B7=0),"",ROUND(D7/B7,1))</f>
        <v/>
      </c>
      <c r="K7" s="7">
        <f>IF(OR(OR(Данные!A7="",NOT(ISNUMBER(Данные!E7)),NOT(ISNUMBER(Данные!F7)),Данные!F7=0),I7=0),"",D7/I7)</f>
        <v/>
      </c>
      <c r="L7" s="6">
        <f>IF(OR(Данные!A7="",NOT(ISNUMBER(Данные!E7)),NOT(ISNUMBER(Данные!F7)),Данные!F7=0),"",IF(E7&gt;=G7,0,MAX(Данные!M7,CEILING(H7-E7,Данные!L7))))</f>
        <v/>
      </c>
    </row>
    <row r="8">
      <c r="A8" s="6">
        <f>IF(OR(Данные!A8="",NOT(ISNUMBER(Данные!E8)),NOT(ISNUMBER(Данные!F8)),Данные!F8=0),"",Данные!A8)</f>
        <v/>
      </c>
      <c r="B8" s="6">
        <f>IF(OR(Данные!A8="",NOT(ISNUMBER(Данные!E8)),NOT(ISNUMBER(Данные!F8)),Данные!F8=0),"",Данные!E8/Данные!F8)</f>
        <v/>
      </c>
      <c r="C8" s="6">
        <f>IF(OR(Данные!A8="",NOT(ISNUMBER(Данные!E8)),NOT(ISNUMBER(Данные!F8)),Данные!F8=0),"",B8*0.3)</f>
        <v/>
      </c>
      <c r="D8" s="6">
        <f>IF(OR(Данные!A8="",NOT(ISNUMBER(Данные!E8)),NOT(ISNUMBER(Данные!F8)),Данные!F8=0),"",Данные!G8)</f>
        <v/>
      </c>
      <c r="E8" s="6">
        <f>IF(OR(Данные!A8="",NOT(ISNUMBER(Данные!E8)),NOT(ISNUMBER(Данные!F8)),Данные!F8=0),"",Данные!G8-Данные!H8-Данные!I8+Данные!J8)</f>
        <v/>
      </c>
      <c r="F8" s="6">
        <f>IF(OR(Данные!A8="",NOT(ISNUMBER(Данные!E8)),NOT(ISNUMBER(Данные!F8)),Данные!F8=0),"",ROUND(Настройки!$B$3*C8*SQRT(Данные!K8),0))</f>
        <v/>
      </c>
      <c r="G8" s="6">
        <f>IF(OR(Данные!A8="",NOT(ISNUMBER(Данные!E8)),NOT(ISNUMBER(Данные!F8)),Данные!F8=0),"",ROUND(B8*Данные!K8+F8,0))</f>
        <v/>
      </c>
      <c r="H8" s="6">
        <f>IF(OR(Данные!A8="",NOT(ISNUMBER(Данные!E8)),NOT(ISNUMBER(Данные!F8)),Данные!F8=0),"",G8+Данные!N8)</f>
        <v/>
      </c>
      <c r="I8" s="6">
        <f>IF(OR(Данные!A8="",NOT(ISNUMBER(Данные!E8)),NOT(ISNUMBER(Данные!F8)),Данные!F8=0),"",F8+Данные!N8)</f>
        <v/>
      </c>
      <c r="J8" s="6">
        <f>IF(OR(OR(Данные!A8="",NOT(ISNUMBER(Данные!E8)),NOT(ISNUMBER(Данные!F8)),Данные!F8=0),B8=0),"",ROUND(D8/B8,1))</f>
        <v/>
      </c>
      <c r="K8" s="7">
        <f>IF(OR(OR(Данные!A8="",NOT(ISNUMBER(Данные!E8)),NOT(ISNUMBER(Данные!F8)),Данные!F8=0),I8=0),"",D8/I8)</f>
        <v/>
      </c>
      <c r="L8" s="6">
        <f>IF(OR(Данные!A8="",NOT(ISNUMBER(Данные!E8)),NOT(ISNUMBER(Данные!F8)),Данные!F8=0),"",IF(E8&gt;=G8,0,MAX(Данные!M8,CEILING(H8-E8,Данные!L8))))</f>
        <v/>
      </c>
    </row>
    <row r="9">
      <c r="A9" s="6">
        <f>IF(OR(Данные!A9="",NOT(ISNUMBER(Данные!E9)),NOT(ISNUMBER(Данные!F9)),Данные!F9=0),"",Данные!A9)</f>
        <v/>
      </c>
      <c r="B9" s="6">
        <f>IF(OR(Данные!A9="",NOT(ISNUMBER(Данные!E9)),NOT(ISNUMBER(Данные!F9)),Данные!F9=0),"",Данные!E9/Данные!F9)</f>
        <v/>
      </c>
      <c r="C9" s="6">
        <f>IF(OR(Данные!A9="",NOT(ISNUMBER(Данные!E9)),NOT(ISNUMBER(Данные!F9)),Данные!F9=0),"",B9*0.3)</f>
        <v/>
      </c>
      <c r="D9" s="6">
        <f>IF(OR(Данные!A9="",NOT(ISNUMBER(Данные!E9)),NOT(ISNUMBER(Данные!F9)),Данные!F9=0),"",Данные!G9)</f>
        <v/>
      </c>
      <c r="E9" s="6">
        <f>IF(OR(Данные!A9="",NOT(ISNUMBER(Данные!E9)),NOT(ISNUMBER(Данные!F9)),Данные!F9=0),"",Данные!G9-Данные!H9-Данные!I9+Данные!J9)</f>
        <v/>
      </c>
      <c r="F9" s="6">
        <f>IF(OR(Данные!A9="",NOT(ISNUMBER(Данные!E9)),NOT(ISNUMBER(Данные!F9)),Данные!F9=0),"",ROUND(Настройки!$B$3*C9*SQRT(Данные!K9),0))</f>
        <v/>
      </c>
      <c r="G9" s="6">
        <f>IF(OR(Данные!A9="",NOT(ISNUMBER(Данные!E9)),NOT(ISNUMBER(Данные!F9)),Данные!F9=0),"",ROUND(B9*Данные!K9+F9,0))</f>
        <v/>
      </c>
      <c r="H9" s="6">
        <f>IF(OR(Данные!A9="",NOT(ISNUMBER(Данные!E9)),NOT(ISNUMBER(Данные!F9)),Данные!F9=0),"",G9+Данные!N9)</f>
        <v/>
      </c>
      <c r="I9" s="6">
        <f>IF(OR(Данные!A9="",NOT(ISNUMBER(Данные!E9)),NOT(ISNUMBER(Данные!F9)),Данные!F9=0),"",F9+Данные!N9)</f>
        <v/>
      </c>
      <c r="J9" s="6">
        <f>IF(OR(OR(Данные!A9="",NOT(ISNUMBER(Данные!E9)),NOT(ISNUMBER(Данные!F9)),Данные!F9=0),B9=0),"",ROUND(D9/B9,1))</f>
        <v/>
      </c>
      <c r="K9" s="7">
        <f>IF(OR(OR(Данные!A9="",NOT(ISNUMBER(Данные!E9)),NOT(ISNUMBER(Данные!F9)),Данные!F9=0),I9=0),"",D9/I9)</f>
        <v/>
      </c>
      <c r="L9" s="6">
        <f>IF(OR(Данные!A9="",NOT(ISNUMBER(Данные!E9)),NOT(ISNUMBER(Данные!F9)),Данные!F9=0),"",IF(E9&gt;=G9,0,MAX(Данные!M9,CEILING(H9-E9,Данные!L9))))</f>
        <v/>
      </c>
    </row>
    <row r="10">
      <c r="A10" s="6">
        <f>IF(OR(Данные!A10="",NOT(ISNUMBER(Данные!E10)),NOT(ISNUMBER(Данные!F10)),Данные!F10=0),"",Данные!A10)</f>
        <v/>
      </c>
      <c r="B10" s="6">
        <f>IF(OR(Данные!A10="",NOT(ISNUMBER(Данные!E10)),NOT(ISNUMBER(Данные!F10)),Данные!F10=0),"",Данные!E10/Данные!F10)</f>
        <v/>
      </c>
      <c r="C10" s="6">
        <f>IF(OR(Данные!A10="",NOT(ISNUMBER(Данные!E10)),NOT(ISNUMBER(Данные!F10)),Данные!F10=0),"",B10*0.3)</f>
        <v/>
      </c>
      <c r="D10" s="6">
        <f>IF(OR(Данные!A10="",NOT(ISNUMBER(Данные!E10)),NOT(ISNUMBER(Данные!F10)),Данные!F10=0),"",Данные!G10)</f>
        <v/>
      </c>
      <c r="E10" s="6">
        <f>IF(OR(Данные!A10="",NOT(ISNUMBER(Данные!E10)),NOT(ISNUMBER(Данные!F10)),Данные!F10=0),"",Данные!G10-Данные!H10-Данные!I10+Данные!J10)</f>
        <v/>
      </c>
      <c r="F10" s="6">
        <f>IF(OR(Данные!A10="",NOT(ISNUMBER(Данные!E10)),NOT(ISNUMBER(Данные!F10)),Данные!F10=0),"",ROUND(Настройки!$B$3*C10*SQRT(Данные!K10),0))</f>
        <v/>
      </c>
      <c r="G10" s="6">
        <f>IF(OR(Данные!A10="",NOT(ISNUMBER(Данные!E10)),NOT(ISNUMBER(Данные!F10)),Данные!F10=0),"",ROUND(B10*Данные!K10+F10,0))</f>
        <v/>
      </c>
      <c r="H10" s="6">
        <f>IF(OR(Данные!A10="",NOT(ISNUMBER(Данные!E10)),NOT(ISNUMBER(Данные!F10)),Данные!F10=0),"",G10+Данные!N10)</f>
        <v/>
      </c>
      <c r="I10" s="6">
        <f>IF(OR(Данные!A10="",NOT(ISNUMBER(Данные!E10)),NOT(ISNUMBER(Данные!F10)),Данные!F10=0),"",F10+Данные!N10)</f>
        <v/>
      </c>
      <c r="J10" s="6">
        <f>IF(OR(OR(Данные!A10="",NOT(ISNUMBER(Данные!E10)),NOT(ISNUMBER(Данные!F10)),Данные!F10=0),B10=0),"",ROUND(D10/B10,1))</f>
        <v/>
      </c>
      <c r="K10" s="7">
        <f>IF(OR(OR(Данные!A10="",NOT(ISNUMBER(Данные!E10)),NOT(ISNUMBER(Данные!F10)),Данные!F10=0),I10=0),"",D10/I10)</f>
        <v/>
      </c>
      <c r="L10" s="6">
        <f>IF(OR(Данные!A10="",NOT(ISNUMBER(Данные!E10)),NOT(ISNUMBER(Данные!F10)),Данные!F10=0),"",IF(E10&gt;=G10,0,MAX(Данные!M10,CEILING(H10-E10,Данные!L10))))</f>
        <v/>
      </c>
    </row>
    <row r="11">
      <c r="A11" s="6">
        <f>IF(OR(Данные!A11="",NOT(ISNUMBER(Данные!E11)),NOT(ISNUMBER(Данные!F11)),Данные!F11=0),"",Данные!A11)</f>
        <v/>
      </c>
      <c r="B11" s="6">
        <f>IF(OR(Данные!A11="",NOT(ISNUMBER(Данные!E11)),NOT(ISNUMBER(Данные!F11)),Данные!F11=0),"",Данные!E11/Данные!F11)</f>
        <v/>
      </c>
      <c r="C11" s="6">
        <f>IF(OR(Данные!A11="",NOT(ISNUMBER(Данные!E11)),NOT(ISNUMBER(Данные!F11)),Данные!F11=0),"",B11*0.3)</f>
        <v/>
      </c>
      <c r="D11" s="6">
        <f>IF(OR(Данные!A11="",NOT(ISNUMBER(Данные!E11)),NOT(ISNUMBER(Данные!F11)),Данные!F11=0),"",Данные!G11)</f>
        <v/>
      </c>
      <c r="E11" s="6">
        <f>IF(OR(Данные!A11="",NOT(ISNUMBER(Данные!E11)),NOT(ISNUMBER(Данные!F11)),Данные!F11=0),"",Данные!G11-Данные!H11-Данные!I11+Данные!J11)</f>
        <v/>
      </c>
      <c r="F11" s="6">
        <f>IF(OR(Данные!A11="",NOT(ISNUMBER(Данные!E11)),NOT(ISNUMBER(Данные!F11)),Данные!F11=0),"",ROUND(Настройки!$B$3*C11*SQRT(Данные!K11),0))</f>
        <v/>
      </c>
      <c r="G11" s="6">
        <f>IF(OR(Данные!A11="",NOT(ISNUMBER(Данные!E11)),NOT(ISNUMBER(Данные!F11)),Данные!F11=0),"",ROUND(B11*Данные!K11+F11,0))</f>
        <v/>
      </c>
      <c r="H11" s="6">
        <f>IF(OR(Данные!A11="",NOT(ISNUMBER(Данные!E11)),NOT(ISNUMBER(Данные!F11)),Данные!F11=0),"",G11+Данные!N11)</f>
        <v/>
      </c>
      <c r="I11" s="6">
        <f>IF(OR(Данные!A11="",NOT(ISNUMBER(Данные!E11)),NOT(ISNUMBER(Данные!F11)),Данные!F11=0),"",F11+Данные!N11)</f>
        <v/>
      </c>
      <c r="J11" s="6">
        <f>IF(OR(OR(Данные!A11="",NOT(ISNUMBER(Данные!E11)),NOT(ISNUMBER(Данные!F11)),Данные!F11=0),B11=0),"",ROUND(D11/B11,1))</f>
        <v/>
      </c>
      <c r="K11" s="7">
        <f>IF(OR(OR(Данные!A11="",NOT(ISNUMBER(Данные!E11)),NOT(ISNUMBER(Данные!F11)),Данные!F11=0),I11=0),"",D11/I11)</f>
        <v/>
      </c>
      <c r="L11" s="6">
        <f>IF(OR(Данные!A11="",NOT(ISNUMBER(Данные!E11)),NOT(ISNUMBER(Данные!F11)),Данные!F11=0),"",IF(E11&gt;=G11,0,MAX(Данные!M11,CEILING(H11-E11,Данные!L11))))</f>
        <v/>
      </c>
    </row>
    <row r="12">
      <c r="A12" s="6">
        <f>IF(OR(Данные!A12="",NOT(ISNUMBER(Данные!E12)),NOT(ISNUMBER(Данные!F12)),Данные!F12=0),"",Данные!A12)</f>
        <v/>
      </c>
      <c r="B12" s="6">
        <f>IF(OR(Данные!A12="",NOT(ISNUMBER(Данные!E12)),NOT(ISNUMBER(Данные!F12)),Данные!F12=0),"",Данные!E12/Данные!F12)</f>
        <v/>
      </c>
      <c r="C12" s="6">
        <f>IF(OR(Данные!A12="",NOT(ISNUMBER(Данные!E12)),NOT(ISNUMBER(Данные!F12)),Данные!F12=0),"",B12*0.3)</f>
        <v/>
      </c>
      <c r="D12" s="6">
        <f>IF(OR(Данные!A12="",NOT(ISNUMBER(Данные!E12)),NOT(ISNUMBER(Данные!F12)),Данные!F12=0),"",Данные!G12)</f>
        <v/>
      </c>
      <c r="E12" s="6">
        <f>IF(OR(Данные!A12="",NOT(ISNUMBER(Данные!E12)),NOT(ISNUMBER(Данные!F12)),Данные!F12=0),"",Данные!G12-Данные!H12-Данные!I12+Данные!J12)</f>
        <v/>
      </c>
      <c r="F12" s="6">
        <f>IF(OR(Данные!A12="",NOT(ISNUMBER(Данные!E12)),NOT(ISNUMBER(Данные!F12)),Данные!F12=0),"",ROUND(Настройки!$B$3*C12*SQRT(Данные!K12),0))</f>
        <v/>
      </c>
      <c r="G12" s="6">
        <f>IF(OR(Данные!A12="",NOT(ISNUMBER(Данные!E12)),NOT(ISNUMBER(Данные!F12)),Данные!F12=0),"",ROUND(B12*Данные!K12+F12,0))</f>
        <v/>
      </c>
      <c r="H12" s="6">
        <f>IF(OR(Данные!A12="",NOT(ISNUMBER(Данные!E12)),NOT(ISNUMBER(Данные!F12)),Данные!F12=0),"",G12+Данные!N12)</f>
        <v/>
      </c>
      <c r="I12" s="6">
        <f>IF(OR(Данные!A12="",NOT(ISNUMBER(Данные!E12)),NOT(ISNUMBER(Данные!F12)),Данные!F12=0),"",F12+Данные!N12)</f>
        <v/>
      </c>
      <c r="J12" s="6">
        <f>IF(OR(OR(Данные!A12="",NOT(ISNUMBER(Данные!E12)),NOT(ISNUMBER(Данные!F12)),Данные!F12=0),B12=0),"",ROUND(D12/B12,1))</f>
        <v/>
      </c>
      <c r="K12" s="7">
        <f>IF(OR(OR(Данные!A12="",NOT(ISNUMBER(Данные!E12)),NOT(ISNUMBER(Данные!F12)),Данные!F12=0),I12=0),"",D12/I12)</f>
        <v/>
      </c>
      <c r="L12" s="6">
        <f>IF(OR(Данные!A12="",NOT(ISNUMBER(Данные!E12)),NOT(ISNUMBER(Данные!F12)),Данные!F12=0),"",IF(E12&gt;=G12,0,MAX(Данные!M12,CEILING(H12-E12,Данные!L12))))</f>
        <v/>
      </c>
    </row>
    <row r="13">
      <c r="A13" s="6">
        <f>IF(OR(Данные!A13="",NOT(ISNUMBER(Данные!E13)),NOT(ISNUMBER(Данные!F13)),Данные!F13=0),"",Данные!A13)</f>
        <v/>
      </c>
      <c r="B13" s="6">
        <f>IF(OR(Данные!A13="",NOT(ISNUMBER(Данные!E13)),NOT(ISNUMBER(Данные!F13)),Данные!F13=0),"",Данные!E13/Данные!F13)</f>
        <v/>
      </c>
      <c r="C13" s="6">
        <f>IF(OR(Данные!A13="",NOT(ISNUMBER(Данные!E13)),NOT(ISNUMBER(Данные!F13)),Данные!F13=0),"",B13*0.3)</f>
        <v/>
      </c>
      <c r="D13" s="6">
        <f>IF(OR(Данные!A13="",NOT(ISNUMBER(Данные!E13)),NOT(ISNUMBER(Данные!F13)),Данные!F13=0),"",Данные!G13)</f>
        <v/>
      </c>
      <c r="E13" s="6">
        <f>IF(OR(Данные!A13="",NOT(ISNUMBER(Данные!E13)),NOT(ISNUMBER(Данные!F13)),Данные!F13=0),"",Данные!G13-Данные!H13-Данные!I13+Данные!J13)</f>
        <v/>
      </c>
      <c r="F13" s="6">
        <f>IF(OR(Данные!A13="",NOT(ISNUMBER(Данные!E13)),NOT(ISNUMBER(Данные!F13)),Данные!F13=0),"",ROUND(Настройки!$B$3*C13*SQRT(Данные!K13),0))</f>
        <v/>
      </c>
      <c r="G13" s="6">
        <f>IF(OR(Данные!A13="",NOT(ISNUMBER(Данные!E13)),NOT(ISNUMBER(Данные!F13)),Данные!F13=0),"",ROUND(B13*Данные!K13+F13,0))</f>
        <v/>
      </c>
      <c r="H13" s="6">
        <f>IF(OR(Данные!A13="",NOT(ISNUMBER(Данные!E13)),NOT(ISNUMBER(Данные!F13)),Данные!F13=0),"",G13+Данные!N13)</f>
        <v/>
      </c>
      <c r="I13" s="6">
        <f>IF(OR(Данные!A13="",NOT(ISNUMBER(Данные!E13)),NOT(ISNUMBER(Данные!F13)),Данные!F13=0),"",F13+Данные!N13)</f>
        <v/>
      </c>
      <c r="J13" s="6">
        <f>IF(OR(OR(Данные!A13="",NOT(ISNUMBER(Данные!E13)),NOT(ISNUMBER(Данные!F13)),Данные!F13=0),B13=0),"",ROUND(D13/B13,1))</f>
        <v/>
      </c>
      <c r="K13" s="7">
        <f>IF(OR(OR(Данные!A13="",NOT(ISNUMBER(Данные!E13)),NOT(ISNUMBER(Данные!F13)),Данные!F13=0),I13=0),"",D13/I13)</f>
        <v/>
      </c>
      <c r="L13" s="6">
        <f>IF(OR(Данные!A13="",NOT(ISNUMBER(Данные!E13)),NOT(ISNUMBER(Данные!F13)),Данные!F13=0),"",IF(E13&gt;=G13,0,MAX(Данные!M13,CEILING(H13-E13,Данные!L13))))</f>
        <v/>
      </c>
    </row>
    <row r="14">
      <c r="A14" s="6">
        <f>IF(OR(Данные!A14="",NOT(ISNUMBER(Данные!E14)),NOT(ISNUMBER(Данные!F14)),Данные!F14=0),"",Данные!A14)</f>
        <v/>
      </c>
      <c r="B14" s="6">
        <f>IF(OR(Данные!A14="",NOT(ISNUMBER(Данные!E14)),NOT(ISNUMBER(Данные!F14)),Данные!F14=0),"",Данные!E14/Данные!F14)</f>
        <v/>
      </c>
      <c r="C14" s="6">
        <f>IF(OR(Данные!A14="",NOT(ISNUMBER(Данные!E14)),NOT(ISNUMBER(Данные!F14)),Данные!F14=0),"",B14*0.3)</f>
        <v/>
      </c>
      <c r="D14" s="6">
        <f>IF(OR(Данные!A14="",NOT(ISNUMBER(Данные!E14)),NOT(ISNUMBER(Данные!F14)),Данные!F14=0),"",Данные!G14)</f>
        <v/>
      </c>
      <c r="E14" s="6">
        <f>IF(OR(Данные!A14="",NOT(ISNUMBER(Данные!E14)),NOT(ISNUMBER(Данные!F14)),Данные!F14=0),"",Данные!G14-Данные!H14-Данные!I14+Данные!J14)</f>
        <v/>
      </c>
      <c r="F14" s="6">
        <f>IF(OR(Данные!A14="",NOT(ISNUMBER(Данные!E14)),NOT(ISNUMBER(Данные!F14)),Данные!F14=0),"",ROUND(Настройки!$B$3*C14*SQRT(Данные!K14),0))</f>
        <v/>
      </c>
      <c r="G14" s="6">
        <f>IF(OR(Данные!A14="",NOT(ISNUMBER(Данные!E14)),NOT(ISNUMBER(Данные!F14)),Данные!F14=0),"",ROUND(B14*Данные!K14+F14,0))</f>
        <v/>
      </c>
      <c r="H14" s="6">
        <f>IF(OR(Данные!A14="",NOT(ISNUMBER(Данные!E14)),NOT(ISNUMBER(Данные!F14)),Данные!F14=0),"",G14+Данные!N14)</f>
        <v/>
      </c>
      <c r="I14" s="6">
        <f>IF(OR(Данные!A14="",NOT(ISNUMBER(Данные!E14)),NOT(ISNUMBER(Данные!F14)),Данные!F14=0),"",F14+Данные!N14)</f>
        <v/>
      </c>
      <c r="J14" s="6">
        <f>IF(OR(OR(Данные!A14="",NOT(ISNUMBER(Данные!E14)),NOT(ISNUMBER(Данные!F14)),Данные!F14=0),B14=0),"",ROUND(D14/B14,1))</f>
        <v/>
      </c>
      <c r="K14" s="7">
        <f>IF(OR(OR(Данные!A14="",NOT(ISNUMBER(Данные!E14)),NOT(ISNUMBER(Данные!F14)),Данные!F14=0),I14=0),"",D14/I14)</f>
        <v/>
      </c>
      <c r="L14" s="6">
        <f>IF(OR(Данные!A14="",NOT(ISNUMBER(Данные!E14)),NOT(ISNUMBER(Данные!F14)),Данные!F14=0),"",IF(E14&gt;=G14,0,MAX(Данные!M14,CEILING(H14-E14,Данные!L14))))</f>
        <v/>
      </c>
    </row>
    <row r="15">
      <c r="A15" s="6">
        <f>IF(OR(Данные!A15="",NOT(ISNUMBER(Данные!E15)),NOT(ISNUMBER(Данные!F15)),Данные!F15=0),"",Данные!A15)</f>
        <v/>
      </c>
      <c r="B15" s="6">
        <f>IF(OR(Данные!A15="",NOT(ISNUMBER(Данные!E15)),NOT(ISNUMBER(Данные!F15)),Данные!F15=0),"",Данные!E15/Данные!F15)</f>
        <v/>
      </c>
      <c r="C15" s="6">
        <f>IF(OR(Данные!A15="",NOT(ISNUMBER(Данные!E15)),NOT(ISNUMBER(Данные!F15)),Данные!F15=0),"",B15*0.3)</f>
        <v/>
      </c>
      <c r="D15" s="6">
        <f>IF(OR(Данные!A15="",NOT(ISNUMBER(Данные!E15)),NOT(ISNUMBER(Данные!F15)),Данные!F15=0),"",Данные!G15)</f>
        <v/>
      </c>
      <c r="E15" s="6">
        <f>IF(OR(Данные!A15="",NOT(ISNUMBER(Данные!E15)),NOT(ISNUMBER(Данные!F15)),Данные!F15=0),"",Данные!G15-Данные!H15-Данные!I15+Данные!J15)</f>
        <v/>
      </c>
      <c r="F15" s="6">
        <f>IF(OR(Данные!A15="",NOT(ISNUMBER(Данные!E15)),NOT(ISNUMBER(Данные!F15)),Данные!F15=0),"",ROUND(Настройки!$B$3*C15*SQRT(Данные!K15),0))</f>
        <v/>
      </c>
      <c r="G15" s="6">
        <f>IF(OR(Данные!A15="",NOT(ISNUMBER(Данные!E15)),NOT(ISNUMBER(Данные!F15)),Данные!F15=0),"",ROUND(B15*Данные!K15+F15,0))</f>
        <v/>
      </c>
      <c r="H15" s="6">
        <f>IF(OR(Данные!A15="",NOT(ISNUMBER(Данные!E15)),NOT(ISNUMBER(Данные!F15)),Данные!F15=0),"",G15+Данные!N15)</f>
        <v/>
      </c>
      <c r="I15" s="6">
        <f>IF(OR(Данные!A15="",NOT(ISNUMBER(Данные!E15)),NOT(ISNUMBER(Данные!F15)),Данные!F15=0),"",F15+Данные!N15)</f>
        <v/>
      </c>
      <c r="J15" s="6">
        <f>IF(OR(OR(Данные!A15="",NOT(ISNUMBER(Данные!E15)),NOT(ISNUMBER(Данные!F15)),Данные!F15=0),B15=0),"",ROUND(D15/B15,1))</f>
        <v/>
      </c>
      <c r="K15" s="7">
        <f>IF(OR(OR(Данные!A15="",NOT(ISNUMBER(Данные!E15)),NOT(ISNUMBER(Данные!F15)),Данные!F15=0),I15=0),"",D15/I15)</f>
        <v/>
      </c>
      <c r="L15" s="6">
        <f>IF(OR(Данные!A15="",NOT(ISNUMBER(Данные!E15)),NOT(ISNUMBER(Данные!F15)),Данные!F15=0),"",IF(E15&gt;=G15,0,MAX(Данные!M15,CEILING(H15-E15,Данные!L15))))</f>
        <v/>
      </c>
    </row>
    <row r="16">
      <c r="A16" s="6">
        <f>IF(OR(Данные!A16="",NOT(ISNUMBER(Данные!E16)),NOT(ISNUMBER(Данные!F16)),Данные!F16=0),"",Данные!A16)</f>
        <v/>
      </c>
      <c r="B16" s="6">
        <f>IF(OR(Данные!A16="",NOT(ISNUMBER(Данные!E16)),NOT(ISNUMBER(Данные!F16)),Данные!F16=0),"",Данные!E16/Данные!F16)</f>
        <v/>
      </c>
      <c r="C16" s="6">
        <f>IF(OR(Данные!A16="",NOT(ISNUMBER(Данные!E16)),NOT(ISNUMBER(Данные!F16)),Данные!F16=0),"",B16*0.3)</f>
        <v/>
      </c>
      <c r="D16" s="6">
        <f>IF(OR(Данные!A16="",NOT(ISNUMBER(Данные!E16)),NOT(ISNUMBER(Данные!F16)),Данные!F16=0),"",Данные!G16)</f>
        <v/>
      </c>
      <c r="E16" s="6">
        <f>IF(OR(Данные!A16="",NOT(ISNUMBER(Данные!E16)),NOT(ISNUMBER(Данные!F16)),Данные!F16=0),"",Данные!G16-Данные!H16-Данные!I16+Данные!J16)</f>
        <v/>
      </c>
      <c r="F16" s="6">
        <f>IF(OR(Данные!A16="",NOT(ISNUMBER(Данные!E16)),NOT(ISNUMBER(Данные!F16)),Данные!F16=0),"",ROUND(Настройки!$B$3*C16*SQRT(Данные!K16),0))</f>
        <v/>
      </c>
      <c r="G16" s="6">
        <f>IF(OR(Данные!A16="",NOT(ISNUMBER(Данные!E16)),NOT(ISNUMBER(Данные!F16)),Данные!F16=0),"",ROUND(B16*Данные!K16+F16,0))</f>
        <v/>
      </c>
      <c r="H16" s="6">
        <f>IF(OR(Данные!A16="",NOT(ISNUMBER(Данные!E16)),NOT(ISNUMBER(Данные!F16)),Данные!F16=0),"",G16+Данные!N16)</f>
        <v/>
      </c>
      <c r="I16" s="6">
        <f>IF(OR(Данные!A16="",NOT(ISNUMBER(Данные!E16)),NOT(ISNUMBER(Данные!F16)),Данные!F16=0),"",F16+Данные!N16)</f>
        <v/>
      </c>
      <c r="J16" s="6">
        <f>IF(OR(OR(Данные!A16="",NOT(ISNUMBER(Данные!E16)),NOT(ISNUMBER(Данные!F16)),Данные!F16=0),B16=0),"",ROUND(D16/B16,1))</f>
        <v/>
      </c>
      <c r="K16" s="7">
        <f>IF(OR(OR(Данные!A16="",NOT(ISNUMBER(Данные!E16)),NOT(ISNUMBER(Данные!F16)),Данные!F16=0),I16=0),"",D16/I16)</f>
        <v/>
      </c>
      <c r="L16" s="6">
        <f>IF(OR(Данные!A16="",NOT(ISNUMBER(Данные!E16)),NOT(ISNUMBER(Данные!F16)),Данные!F16=0),"",IF(E16&gt;=G16,0,MAX(Данные!M16,CEILING(H16-E16,Данные!L16))))</f>
        <v/>
      </c>
    </row>
    <row r="17">
      <c r="A17" s="6">
        <f>IF(OR(Данные!A17="",NOT(ISNUMBER(Данные!E17)),NOT(ISNUMBER(Данные!F17)),Данные!F17=0),"",Данные!A17)</f>
        <v/>
      </c>
      <c r="B17" s="6">
        <f>IF(OR(Данные!A17="",NOT(ISNUMBER(Данные!E17)),NOT(ISNUMBER(Данные!F17)),Данные!F17=0),"",Данные!E17/Данные!F17)</f>
        <v/>
      </c>
      <c r="C17" s="6">
        <f>IF(OR(Данные!A17="",NOT(ISNUMBER(Данные!E17)),NOT(ISNUMBER(Данные!F17)),Данные!F17=0),"",B17*0.3)</f>
        <v/>
      </c>
      <c r="D17" s="6">
        <f>IF(OR(Данные!A17="",NOT(ISNUMBER(Данные!E17)),NOT(ISNUMBER(Данные!F17)),Данные!F17=0),"",Данные!G17)</f>
        <v/>
      </c>
      <c r="E17" s="6">
        <f>IF(OR(Данные!A17="",NOT(ISNUMBER(Данные!E17)),NOT(ISNUMBER(Данные!F17)),Данные!F17=0),"",Данные!G17-Данные!H17-Данные!I17+Данные!J17)</f>
        <v/>
      </c>
      <c r="F17" s="6">
        <f>IF(OR(Данные!A17="",NOT(ISNUMBER(Данные!E17)),NOT(ISNUMBER(Данные!F17)),Данные!F17=0),"",ROUND(Настройки!$B$3*C17*SQRT(Данные!K17),0))</f>
        <v/>
      </c>
      <c r="G17" s="6">
        <f>IF(OR(Данные!A17="",NOT(ISNUMBER(Данные!E17)),NOT(ISNUMBER(Данные!F17)),Данные!F17=0),"",ROUND(B17*Данные!K17+F17,0))</f>
        <v/>
      </c>
      <c r="H17" s="6">
        <f>IF(OR(Данные!A17="",NOT(ISNUMBER(Данные!E17)),NOT(ISNUMBER(Данные!F17)),Данные!F17=0),"",G17+Данные!N17)</f>
        <v/>
      </c>
      <c r="I17" s="6">
        <f>IF(OR(Данные!A17="",NOT(ISNUMBER(Данные!E17)),NOT(ISNUMBER(Данные!F17)),Данные!F17=0),"",F17+Данные!N17)</f>
        <v/>
      </c>
      <c r="J17" s="6">
        <f>IF(OR(OR(Данные!A17="",NOT(ISNUMBER(Данные!E17)),NOT(ISNUMBER(Данные!F17)),Данные!F17=0),B17=0),"",ROUND(D17/B17,1))</f>
        <v/>
      </c>
      <c r="K17" s="7">
        <f>IF(OR(OR(Данные!A17="",NOT(ISNUMBER(Данные!E17)),NOT(ISNUMBER(Данные!F17)),Данные!F17=0),I17=0),"",D17/I17)</f>
        <v/>
      </c>
      <c r="L17" s="6">
        <f>IF(OR(Данные!A17="",NOT(ISNUMBER(Данные!E17)),NOT(ISNUMBER(Данные!F17)),Данные!F17=0),"",IF(E17&gt;=G17,0,MAX(Данные!M17,CEILING(H17-E17,Данные!L17))))</f>
        <v/>
      </c>
    </row>
    <row r="18">
      <c r="A18" s="6">
        <f>IF(OR(Данные!A18="",NOT(ISNUMBER(Данные!E18)),NOT(ISNUMBER(Данные!F18)),Данные!F18=0),"",Данные!A18)</f>
        <v/>
      </c>
      <c r="B18" s="6">
        <f>IF(OR(Данные!A18="",NOT(ISNUMBER(Данные!E18)),NOT(ISNUMBER(Данные!F18)),Данные!F18=0),"",Данные!E18/Данные!F18)</f>
        <v/>
      </c>
      <c r="C18" s="6">
        <f>IF(OR(Данные!A18="",NOT(ISNUMBER(Данные!E18)),NOT(ISNUMBER(Данные!F18)),Данные!F18=0),"",B18*0.3)</f>
        <v/>
      </c>
      <c r="D18" s="6">
        <f>IF(OR(Данные!A18="",NOT(ISNUMBER(Данные!E18)),NOT(ISNUMBER(Данные!F18)),Данные!F18=0),"",Данные!G18)</f>
        <v/>
      </c>
      <c r="E18" s="6">
        <f>IF(OR(Данные!A18="",NOT(ISNUMBER(Данные!E18)),NOT(ISNUMBER(Данные!F18)),Данные!F18=0),"",Данные!G18-Данные!H18-Данные!I18+Данные!J18)</f>
        <v/>
      </c>
      <c r="F18" s="6">
        <f>IF(OR(Данные!A18="",NOT(ISNUMBER(Данные!E18)),NOT(ISNUMBER(Данные!F18)),Данные!F18=0),"",ROUND(Настройки!$B$3*C18*SQRT(Данные!K18),0))</f>
        <v/>
      </c>
      <c r="G18" s="6">
        <f>IF(OR(Данные!A18="",NOT(ISNUMBER(Данные!E18)),NOT(ISNUMBER(Данные!F18)),Данные!F18=0),"",ROUND(B18*Данные!K18+F18,0))</f>
        <v/>
      </c>
      <c r="H18" s="6">
        <f>IF(OR(Данные!A18="",NOT(ISNUMBER(Данные!E18)),NOT(ISNUMBER(Данные!F18)),Данные!F18=0),"",G18+Данные!N18)</f>
        <v/>
      </c>
      <c r="I18" s="6">
        <f>IF(OR(Данные!A18="",NOT(ISNUMBER(Данные!E18)),NOT(ISNUMBER(Данные!F18)),Данные!F18=0),"",F18+Данные!N18)</f>
        <v/>
      </c>
      <c r="J18" s="6">
        <f>IF(OR(OR(Данные!A18="",NOT(ISNUMBER(Данные!E18)),NOT(ISNUMBER(Данные!F18)),Данные!F18=0),B18=0),"",ROUND(D18/B18,1))</f>
        <v/>
      </c>
      <c r="K18" s="7">
        <f>IF(OR(OR(Данные!A18="",NOT(ISNUMBER(Данные!E18)),NOT(ISNUMBER(Данные!F18)),Данные!F18=0),I18=0),"",D18/I18)</f>
        <v/>
      </c>
      <c r="L18" s="6">
        <f>IF(OR(Данные!A18="",NOT(ISNUMBER(Данные!E18)),NOT(ISNUMBER(Данные!F18)),Данные!F18=0),"",IF(E18&gt;=G18,0,MAX(Данные!M18,CEILING(H18-E18,Данные!L18))))</f>
        <v/>
      </c>
    </row>
    <row r="19">
      <c r="A19" s="6">
        <f>IF(OR(Данные!A19="",NOT(ISNUMBER(Данные!E19)),NOT(ISNUMBER(Данные!F19)),Данные!F19=0),"",Данные!A19)</f>
        <v/>
      </c>
      <c r="B19" s="6">
        <f>IF(OR(Данные!A19="",NOT(ISNUMBER(Данные!E19)),NOT(ISNUMBER(Данные!F19)),Данные!F19=0),"",Данные!E19/Данные!F19)</f>
        <v/>
      </c>
      <c r="C19" s="6">
        <f>IF(OR(Данные!A19="",NOT(ISNUMBER(Данные!E19)),NOT(ISNUMBER(Данные!F19)),Данные!F19=0),"",B19*0.3)</f>
        <v/>
      </c>
      <c r="D19" s="6">
        <f>IF(OR(Данные!A19="",NOT(ISNUMBER(Данные!E19)),NOT(ISNUMBER(Данные!F19)),Данные!F19=0),"",Данные!G19)</f>
        <v/>
      </c>
      <c r="E19" s="6">
        <f>IF(OR(Данные!A19="",NOT(ISNUMBER(Данные!E19)),NOT(ISNUMBER(Данные!F19)),Данные!F19=0),"",Данные!G19-Данные!H19-Данные!I19+Данные!J19)</f>
        <v/>
      </c>
      <c r="F19" s="6">
        <f>IF(OR(Данные!A19="",NOT(ISNUMBER(Данные!E19)),NOT(ISNUMBER(Данные!F19)),Данные!F19=0),"",ROUND(Настройки!$B$3*C19*SQRT(Данные!K19),0))</f>
        <v/>
      </c>
      <c r="G19" s="6">
        <f>IF(OR(Данные!A19="",NOT(ISNUMBER(Данные!E19)),NOT(ISNUMBER(Данные!F19)),Данные!F19=0),"",ROUND(B19*Данные!K19+F19,0))</f>
        <v/>
      </c>
      <c r="H19" s="6">
        <f>IF(OR(Данные!A19="",NOT(ISNUMBER(Данные!E19)),NOT(ISNUMBER(Данные!F19)),Данные!F19=0),"",G19+Данные!N19)</f>
        <v/>
      </c>
      <c r="I19" s="6">
        <f>IF(OR(Данные!A19="",NOT(ISNUMBER(Данные!E19)),NOT(ISNUMBER(Данные!F19)),Данные!F19=0),"",F19+Данные!N19)</f>
        <v/>
      </c>
      <c r="J19" s="6">
        <f>IF(OR(OR(Данные!A19="",NOT(ISNUMBER(Данные!E19)),NOT(ISNUMBER(Данные!F19)),Данные!F19=0),B19=0),"",ROUND(D19/B19,1))</f>
        <v/>
      </c>
      <c r="K19" s="7">
        <f>IF(OR(OR(Данные!A19="",NOT(ISNUMBER(Данные!E19)),NOT(ISNUMBER(Данные!F19)),Данные!F19=0),I19=0),"",D19/I19)</f>
        <v/>
      </c>
      <c r="L19" s="6">
        <f>IF(OR(Данные!A19="",NOT(ISNUMBER(Данные!E19)),NOT(ISNUMBER(Данные!F19)),Данные!F19=0),"",IF(E19&gt;=G19,0,MAX(Данные!M19,CEILING(H19-E19,Данные!L19))))</f>
        <v/>
      </c>
    </row>
    <row r="20">
      <c r="A20" s="6">
        <f>IF(OR(Данные!A20="",NOT(ISNUMBER(Данные!E20)),NOT(ISNUMBER(Данные!F20)),Данные!F20=0),"",Данные!A20)</f>
        <v/>
      </c>
      <c r="B20" s="6">
        <f>IF(OR(Данные!A20="",NOT(ISNUMBER(Данные!E20)),NOT(ISNUMBER(Данные!F20)),Данные!F20=0),"",Данные!E20/Данные!F20)</f>
        <v/>
      </c>
      <c r="C20" s="6">
        <f>IF(OR(Данные!A20="",NOT(ISNUMBER(Данные!E20)),NOT(ISNUMBER(Данные!F20)),Данные!F20=0),"",B20*0.3)</f>
        <v/>
      </c>
      <c r="D20" s="6">
        <f>IF(OR(Данные!A20="",NOT(ISNUMBER(Данные!E20)),NOT(ISNUMBER(Данные!F20)),Данные!F20=0),"",Данные!G20)</f>
        <v/>
      </c>
      <c r="E20" s="6">
        <f>IF(OR(Данные!A20="",NOT(ISNUMBER(Данные!E20)),NOT(ISNUMBER(Данные!F20)),Данные!F20=0),"",Данные!G20-Данные!H20-Данные!I20+Данные!J20)</f>
        <v/>
      </c>
      <c r="F20" s="6">
        <f>IF(OR(Данные!A20="",NOT(ISNUMBER(Данные!E20)),NOT(ISNUMBER(Данные!F20)),Данные!F20=0),"",ROUND(Настройки!$B$3*C20*SQRT(Данные!K20),0))</f>
        <v/>
      </c>
      <c r="G20" s="6">
        <f>IF(OR(Данные!A20="",NOT(ISNUMBER(Данные!E20)),NOT(ISNUMBER(Данные!F20)),Данные!F20=0),"",ROUND(B20*Данные!K20+F20,0))</f>
        <v/>
      </c>
      <c r="H20" s="6">
        <f>IF(OR(Данные!A20="",NOT(ISNUMBER(Данные!E20)),NOT(ISNUMBER(Данные!F20)),Данные!F20=0),"",G20+Данные!N20)</f>
        <v/>
      </c>
      <c r="I20" s="6">
        <f>IF(OR(Данные!A20="",NOT(ISNUMBER(Данные!E20)),NOT(ISNUMBER(Данные!F20)),Данные!F20=0),"",F20+Данные!N20)</f>
        <v/>
      </c>
      <c r="J20" s="6">
        <f>IF(OR(OR(Данные!A20="",NOT(ISNUMBER(Данные!E20)),NOT(ISNUMBER(Данные!F20)),Данные!F20=0),B20=0),"",ROUND(D20/B20,1))</f>
        <v/>
      </c>
      <c r="K20" s="7">
        <f>IF(OR(OR(Данные!A20="",NOT(ISNUMBER(Данные!E20)),NOT(ISNUMBER(Данные!F20)),Данные!F20=0),I20=0),"",D20/I20)</f>
        <v/>
      </c>
      <c r="L20" s="6">
        <f>IF(OR(Данные!A20="",NOT(ISNUMBER(Данные!E20)),NOT(ISNUMBER(Данные!F20)),Данные!F20=0),"",IF(E20&gt;=G20,0,MAX(Данные!M20,CEILING(H20-E20,Данные!L20))))</f>
        <v/>
      </c>
    </row>
    <row r="21">
      <c r="A21" s="6">
        <f>IF(OR(Данные!A21="",NOT(ISNUMBER(Данные!E21)),NOT(ISNUMBER(Данные!F21)),Данные!F21=0),"",Данные!A21)</f>
        <v/>
      </c>
      <c r="B21" s="6">
        <f>IF(OR(Данные!A21="",NOT(ISNUMBER(Данные!E21)),NOT(ISNUMBER(Данные!F21)),Данные!F21=0),"",Данные!E21/Данные!F21)</f>
        <v/>
      </c>
      <c r="C21" s="6">
        <f>IF(OR(Данные!A21="",NOT(ISNUMBER(Данные!E21)),NOT(ISNUMBER(Данные!F21)),Данные!F21=0),"",B21*0.3)</f>
        <v/>
      </c>
      <c r="D21" s="6">
        <f>IF(OR(Данные!A21="",NOT(ISNUMBER(Данные!E21)),NOT(ISNUMBER(Данные!F21)),Данные!F21=0),"",Данные!G21)</f>
        <v/>
      </c>
      <c r="E21" s="6">
        <f>IF(OR(Данные!A21="",NOT(ISNUMBER(Данные!E21)),NOT(ISNUMBER(Данные!F21)),Данные!F21=0),"",Данные!G21-Данные!H21-Данные!I21+Данные!J21)</f>
        <v/>
      </c>
      <c r="F21" s="6">
        <f>IF(OR(Данные!A21="",NOT(ISNUMBER(Данные!E21)),NOT(ISNUMBER(Данные!F21)),Данные!F21=0),"",ROUND(Настройки!$B$3*C21*SQRT(Данные!K21),0))</f>
        <v/>
      </c>
      <c r="G21" s="6">
        <f>IF(OR(Данные!A21="",NOT(ISNUMBER(Данные!E21)),NOT(ISNUMBER(Данные!F21)),Данные!F21=0),"",ROUND(B21*Данные!K21+F21,0))</f>
        <v/>
      </c>
      <c r="H21" s="6">
        <f>IF(OR(Данные!A21="",NOT(ISNUMBER(Данные!E21)),NOT(ISNUMBER(Данные!F21)),Данные!F21=0),"",G21+Данные!N21)</f>
        <v/>
      </c>
      <c r="I21" s="6">
        <f>IF(OR(Данные!A21="",NOT(ISNUMBER(Данные!E21)),NOT(ISNUMBER(Данные!F21)),Данные!F21=0),"",F21+Данные!N21)</f>
        <v/>
      </c>
      <c r="J21" s="6">
        <f>IF(OR(OR(Данные!A21="",NOT(ISNUMBER(Данные!E21)),NOT(ISNUMBER(Данные!F21)),Данные!F21=0),B21=0),"",ROUND(D21/B21,1))</f>
        <v/>
      </c>
      <c r="K21" s="7">
        <f>IF(OR(OR(Данные!A21="",NOT(ISNUMBER(Данные!E21)),NOT(ISNUMBER(Данные!F21)),Данные!F21=0),I21=0),"",D21/I21)</f>
        <v/>
      </c>
      <c r="L21" s="6">
        <f>IF(OR(Данные!A21="",NOT(ISNUMBER(Данные!E21)),NOT(ISNUMBER(Данные!F21)),Данные!F21=0),"",IF(E21&gt;=G21,0,MAX(Данные!M21,CEILING(H21-E21,Данные!L21))))</f>
        <v/>
      </c>
    </row>
    <row r="22">
      <c r="A22" s="6">
        <f>IF(OR(Данные!A22="",NOT(ISNUMBER(Данные!E22)),NOT(ISNUMBER(Данные!F22)),Данные!F22=0),"",Данные!A22)</f>
        <v/>
      </c>
      <c r="B22" s="6">
        <f>IF(OR(Данные!A22="",NOT(ISNUMBER(Данные!E22)),NOT(ISNUMBER(Данные!F22)),Данные!F22=0),"",Данные!E22/Данные!F22)</f>
        <v/>
      </c>
      <c r="C22" s="6">
        <f>IF(OR(Данные!A22="",NOT(ISNUMBER(Данные!E22)),NOT(ISNUMBER(Данные!F22)),Данные!F22=0),"",B22*0.3)</f>
        <v/>
      </c>
      <c r="D22" s="6">
        <f>IF(OR(Данные!A22="",NOT(ISNUMBER(Данные!E22)),NOT(ISNUMBER(Данные!F22)),Данные!F22=0),"",Данные!G22)</f>
        <v/>
      </c>
      <c r="E22" s="6">
        <f>IF(OR(Данные!A22="",NOT(ISNUMBER(Данные!E22)),NOT(ISNUMBER(Данные!F22)),Данные!F22=0),"",Данные!G22-Данные!H22-Данные!I22+Данные!J22)</f>
        <v/>
      </c>
      <c r="F22" s="6">
        <f>IF(OR(Данные!A22="",NOT(ISNUMBER(Данные!E22)),NOT(ISNUMBER(Данные!F22)),Данные!F22=0),"",ROUND(Настройки!$B$3*C22*SQRT(Данные!K22),0))</f>
        <v/>
      </c>
      <c r="G22" s="6">
        <f>IF(OR(Данные!A22="",NOT(ISNUMBER(Данные!E22)),NOT(ISNUMBER(Данные!F22)),Данные!F22=0),"",ROUND(B22*Данные!K22+F22,0))</f>
        <v/>
      </c>
      <c r="H22" s="6">
        <f>IF(OR(Данные!A22="",NOT(ISNUMBER(Данные!E22)),NOT(ISNUMBER(Данные!F22)),Данные!F22=0),"",G22+Данные!N22)</f>
        <v/>
      </c>
      <c r="I22" s="6">
        <f>IF(OR(Данные!A22="",NOT(ISNUMBER(Данные!E22)),NOT(ISNUMBER(Данные!F22)),Данные!F22=0),"",F22+Данные!N22)</f>
        <v/>
      </c>
      <c r="J22" s="6">
        <f>IF(OR(OR(Данные!A22="",NOT(ISNUMBER(Данные!E22)),NOT(ISNUMBER(Данные!F22)),Данные!F22=0),B22=0),"",ROUND(D22/B22,1))</f>
        <v/>
      </c>
      <c r="K22" s="7">
        <f>IF(OR(OR(Данные!A22="",NOT(ISNUMBER(Данные!E22)),NOT(ISNUMBER(Данные!F22)),Данные!F22=0),I22=0),"",D22/I22)</f>
        <v/>
      </c>
      <c r="L22" s="6">
        <f>IF(OR(Данные!A22="",NOT(ISNUMBER(Данные!E22)),NOT(ISNUMBER(Данные!F22)),Данные!F22=0),"",IF(E22&gt;=G22,0,MAX(Данные!M22,CEILING(H22-E22,Данные!L22))))</f>
        <v/>
      </c>
    </row>
    <row r="23">
      <c r="A23" s="6">
        <f>IF(OR(Данные!A23="",NOT(ISNUMBER(Данные!E23)),NOT(ISNUMBER(Данные!F23)),Данные!F23=0),"",Данные!A23)</f>
        <v/>
      </c>
      <c r="B23" s="6">
        <f>IF(OR(Данные!A23="",NOT(ISNUMBER(Данные!E23)),NOT(ISNUMBER(Данные!F23)),Данные!F23=0),"",Данные!E23/Данные!F23)</f>
        <v/>
      </c>
      <c r="C23" s="6">
        <f>IF(OR(Данные!A23="",NOT(ISNUMBER(Данные!E23)),NOT(ISNUMBER(Данные!F23)),Данные!F23=0),"",B23*0.3)</f>
        <v/>
      </c>
      <c r="D23" s="6">
        <f>IF(OR(Данные!A23="",NOT(ISNUMBER(Данные!E23)),NOT(ISNUMBER(Данные!F23)),Данные!F23=0),"",Данные!G23)</f>
        <v/>
      </c>
      <c r="E23" s="6">
        <f>IF(OR(Данные!A23="",NOT(ISNUMBER(Данные!E23)),NOT(ISNUMBER(Данные!F23)),Данные!F23=0),"",Данные!G23-Данные!H23-Данные!I23+Данные!J23)</f>
        <v/>
      </c>
      <c r="F23" s="6">
        <f>IF(OR(Данные!A23="",NOT(ISNUMBER(Данные!E23)),NOT(ISNUMBER(Данные!F23)),Данные!F23=0),"",ROUND(Настройки!$B$3*C23*SQRT(Данные!K23),0))</f>
        <v/>
      </c>
      <c r="G23" s="6">
        <f>IF(OR(Данные!A23="",NOT(ISNUMBER(Данные!E23)),NOT(ISNUMBER(Данные!F23)),Данные!F23=0),"",ROUND(B23*Данные!K23+F23,0))</f>
        <v/>
      </c>
      <c r="H23" s="6">
        <f>IF(OR(Данные!A23="",NOT(ISNUMBER(Данные!E23)),NOT(ISNUMBER(Данные!F23)),Данные!F23=0),"",G23+Данные!N23)</f>
        <v/>
      </c>
      <c r="I23" s="6">
        <f>IF(OR(Данные!A23="",NOT(ISNUMBER(Данные!E23)),NOT(ISNUMBER(Данные!F23)),Данные!F23=0),"",F23+Данные!N23)</f>
        <v/>
      </c>
      <c r="J23" s="6">
        <f>IF(OR(OR(Данные!A23="",NOT(ISNUMBER(Данные!E23)),NOT(ISNUMBER(Данные!F23)),Данные!F23=0),B23=0),"",ROUND(D23/B23,1))</f>
        <v/>
      </c>
      <c r="K23" s="7">
        <f>IF(OR(OR(Данные!A23="",NOT(ISNUMBER(Данные!E23)),NOT(ISNUMBER(Данные!F23)),Данные!F23=0),I23=0),"",D23/I23)</f>
        <v/>
      </c>
      <c r="L23" s="6">
        <f>IF(OR(Данные!A23="",NOT(ISNUMBER(Данные!E23)),NOT(ISNUMBER(Данные!F23)),Данные!F23=0),"",IF(E23&gt;=G23,0,MAX(Данные!M23,CEILING(H23-E23,Данные!L23))))</f>
        <v/>
      </c>
    </row>
    <row r="24">
      <c r="A24" s="6">
        <f>IF(OR(Данные!A24="",NOT(ISNUMBER(Данные!E24)),NOT(ISNUMBER(Данные!F24)),Данные!F24=0),"",Данные!A24)</f>
        <v/>
      </c>
      <c r="B24" s="6">
        <f>IF(OR(Данные!A24="",NOT(ISNUMBER(Данные!E24)),NOT(ISNUMBER(Данные!F24)),Данные!F24=0),"",Данные!E24/Данные!F24)</f>
        <v/>
      </c>
      <c r="C24" s="6">
        <f>IF(OR(Данные!A24="",NOT(ISNUMBER(Данные!E24)),NOT(ISNUMBER(Данные!F24)),Данные!F24=0),"",B24*0.3)</f>
        <v/>
      </c>
      <c r="D24" s="6">
        <f>IF(OR(Данные!A24="",NOT(ISNUMBER(Данные!E24)),NOT(ISNUMBER(Данные!F24)),Данные!F24=0),"",Данные!G24)</f>
        <v/>
      </c>
      <c r="E24" s="6">
        <f>IF(OR(Данные!A24="",NOT(ISNUMBER(Данные!E24)),NOT(ISNUMBER(Данные!F24)),Данные!F24=0),"",Данные!G24-Данные!H24-Данные!I24+Данные!J24)</f>
        <v/>
      </c>
      <c r="F24" s="6">
        <f>IF(OR(Данные!A24="",NOT(ISNUMBER(Данные!E24)),NOT(ISNUMBER(Данные!F24)),Данные!F24=0),"",ROUND(Настройки!$B$3*C24*SQRT(Данные!K24),0))</f>
        <v/>
      </c>
      <c r="G24" s="6">
        <f>IF(OR(Данные!A24="",NOT(ISNUMBER(Данные!E24)),NOT(ISNUMBER(Данные!F24)),Данные!F24=0),"",ROUND(B24*Данные!K24+F24,0))</f>
        <v/>
      </c>
      <c r="H24" s="6">
        <f>IF(OR(Данные!A24="",NOT(ISNUMBER(Данные!E24)),NOT(ISNUMBER(Данные!F24)),Данные!F24=0),"",G24+Данные!N24)</f>
        <v/>
      </c>
      <c r="I24" s="6">
        <f>IF(OR(Данные!A24="",NOT(ISNUMBER(Данные!E24)),NOT(ISNUMBER(Данные!F24)),Данные!F24=0),"",F24+Данные!N24)</f>
        <v/>
      </c>
      <c r="J24" s="6">
        <f>IF(OR(OR(Данные!A24="",NOT(ISNUMBER(Данные!E24)),NOT(ISNUMBER(Данные!F24)),Данные!F24=0),B24=0),"",ROUND(D24/B24,1))</f>
        <v/>
      </c>
      <c r="K24" s="7">
        <f>IF(OR(OR(Данные!A24="",NOT(ISNUMBER(Данные!E24)),NOT(ISNUMBER(Данные!F24)),Данные!F24=0),I24=0),"",D24/I24)</f>
        <v/>
      </c>
      <c r="L24" s="6">
        <f>IF(OR(Данные!A24="",NOT(ISNUMBER(Данные!E24)),NOT(ISNUMBER(Данные!F24)),Данные!F24=0),"",IF(E24&gt;=G24,0,MAX(Данные!M24,CEILING(H24-E24,Данные!L24))))</f>
        <v/>
      </c>
    </row>
    <row r="25">
      <c r="A25" s="6">
        <f>IF(OR(Данные!A25="",NOT(ISNUMBER(Данные!E25)),NOT(ISNUMBER(Данные!F25)),Данные!F25=0),"",Данные!A25)</f>
        <v/>
      </c>
      <c r="B25" s="6">
        <f>IF(OR(Данные!A25="",NOT(ISNUMBER(Данные!E25)),NOT(ISNUMBER(Данные!F25)),Данные!F25=0),"",Данные!E25/Данные!F25)</f>
        <v/>
      </c>
      <c r="C25" s="6">
        <f>IF(OR(Данные!A25="",NOT(ISNUMBER(Данные!E25)),NOT(ISNUMBER(Данные!F25)),Данные!F25=0),"",B25*0.3)</f>
        <v/>
      </c>
      <c r="D25" s="6">
        <f>IF(OR(Данные!A25="",NOT(ISNUMBER(Данные!E25)),NOT(ISNUMBER(Данные!F25)),Данные!F25=0),"",Данные!G25)</f>
        <v/>
      </c>
      <c r="E25" s="6">
        <f>IF(OR(Данные!A25="",NOT(ISNUMBER(Данные!E25)),NOT(ISNUMBER(Данные!F25)),Данные!F25=0),"",Данные!G25-Данные!H25-Данные!I25+Данные!J25)</f>
        <v/>
      </c>
      <c r="F25" s="6">
        <f>IF(OR(Данные!A25="",NOT(ISNUMBER(Данные!E25)),NOT(ISNUMBER(Данные!F25)),Данные!F25=0),"",ROUND(Настройки!$B$3*C25*SQRT(Данные!K25),0))</f>
        <v/>
      </c>
      <c r="G25" s="6">
        <f>IF(OR(Данные!A25="",NOT(ISNUMBER(Данные!E25)),NOT(ISNUMBER(Данные!F25)),Данные!F25=0),"",ROUND(B25*Данные!K25+F25,0))</f>
        <v/>
      </c>
      <c r="H25" s="6">
        <f>IF(OR(Данные!A25="",NOT(ISNUMBER(Данные!E25)),NOT(ISNUMBER(Данные!F25)),Данные!F25=0),"",G25+Данные!N25)</f>
        <v/>
      </c>
      <c r="I25" s="6">
        <f>IF(OR(Данные!A25="",NOT(ISNUMBER(Данные!E25)),NOT(ISNUMBER(Данные!F25)),Данные!F25=0),"",F25+Данные!N25)</f>
        <v/>
      </c>
      <c r="J25" s="6">
        <f>IF(OR(OR(Данные!A25="",NOT(ISNUMBER(Данные!E25)),NOT(ISNUMBER(Данные!F25)),Данные!F25=0),B25=0),"",ROUND(D25/B25,1))</f>
        <v/>
      </c>
      <c r="K25" s="7">
        <f>IF(OR(OR(Данные!A25="",NOT(ISNUMBER(Данные!E25)),NOT(ISNUMBER(Данные!F25)),Данные!F25=0),I25=0),"",D25/I25)</f>
        <v/>
      </c>
      <c r="L25" s="6">
        <f>IF(OR(Данные!A25="",NOT(ISNUMBER(Данные!E25)),NOT(ISNUMBER(Данные!F25)),Данные!F25=0),"",IF(E25&gt;=G25,0,MAX(Данные!M25,CEILING(H25-E25,Данные!L25))))</f>
        <v/>
      </c>
    </row>
    <row r="26">
      <c r="A26" s="6">
        <f>IF(OR(Данные!A26="",NOT(ISNUMBER(Данные!E26)),NOT(ISNUMBER(Данные!F26)),Данные!F26=0),"",Данные!A26)</f>
        <v/>
      </c>
      <c r="B26" s="6">
        <f>IF(OR(Данные!A26="",NOT(ISNUMBER(Данные!E26)),NOT(ISNUMBER(Данные!F26)),Данные!F26=0),"",Данные!E26/Данные!F26)</f>
        <v/>
      </c>
      <c r="C26" s="6">
        <f>IF(OR(Данные!A26="",NOT(ISNUMBER(Данные!E26)),NOT(ISNUMBER(Данные!F26)),Данные!F26=0),"",B26*0.3)</f>
        <v/>
      </c>
      <c r="D26" s="6">
        <f>IF(OR(Данные!A26="",NOT(ISNUMBER(Данные!E26)),NOT(ISNUMBER(Данные!F26)),Данные!F26=0),"",Данные!G26)</f>
        <v/>
      </c>
      <c r="E26" s="6">
        <f>IF(OR(Данные!A26="",NOT(ISNUMBER(Данные!E26)),NOT(ISNUMBER(Данные!F26)),Данные!F26=0),"",Данные!G26-Данные!H26-Данные!I26+Данные!J26)</f>
        <v/>
      </c>
      <c r="F26" s="6">
        <f>IF(OR(Данные!A26="",NOT(ISNUMBER(Данные!E26)),NOT(ISNUMBER(Данные!F26)),Данные!F26=0),"",ROUND(Настройки!$B$3*C26*SQRT(Данные!K26),0))</f>
        <v/>
      </c>
      <c r="G26" s="6">
        <f>IF(OR(Данные!A26="",NOT(ISNUMBER(Данные!E26)),NOT(ISNUMBER(Данные!F26)),Данные!F26=0),"",ROUND(B26*Данные!K26+F26,0))</f>
        <v/>
      </c>
      <c r="H26" s="6">
        <f>IF(OR(Данные!A26="",NOT(ISNUMBER(Данные!E26)),NOT(ISNUMBER(Данные!F26)),Данные!F26=0),"",G26+Данные!N26)</f>
        <v/>
      </c>
      <c r="I26" s="6">
        <f>IF(OR(Данные!A26="",NOT(ISNUMBER(Данные!E26)),NOT(ISNUMBER(Данные!F26)),Данные!F26=0),"",F26+Данные!N26)</f>
        <v/>
      </c>
      <c r="J26" s="6">
        <f>IF(OR(OR(Данные!A26="",NOT(ISNUMBER(Данные!E26)),NOT(ISNUMBER(Данные!F26)),Данные!F26=0),B26=0),"",ROUND(D26/B26,1))</f>
        <v/>
      </c>
      <c r="K26" s="7">
        <f>IF(OR(OR(Данные!A26="",NOT(ISNUMBER(Данные!E26)),NOT(ISNUMBER(Данные!F26)),Данные!F26=0),I26=0),"",D26/I26)</f>
        <v/>
      </c>
      <c r="L26" s="6">
        <f>IF(OR(Данные!A26="",NOT(ISNUMBER(Данные!E26)),NOT(ISNUMBER(Данные!F26)),Данные!F26=0),"",IF(E26&gt;=G26,0,MAX(Данные!M26,CEILING(H26-E26,Данные!L26))))</f>
        <v/>
      </c>
    </row>
    <row r="27">
      <c r="A27" s="6">
        <f>IF(OR(Данные!A27="",NOT(ISNUMBER(Данные!E27)),NOT(ISNUMBER(Данные!F27)),Данные!F27=0),"",Данные!A27)</f>
        <v/>
      </c>
      <c r="B27" s="6">
        <f>IF(OR(Данные!A27="",NOT(ISNUMBER(Данные!E27)),NOT(ISNUMBER(Данные!F27)),Данные!F27=0),"",Данные!E27/Данные!F27)</f>
        <v/>
      </c>
      <c r="C27" s="6">
        <f>IF(OR(Данные!A27="",NOT(ISNUMBER(Данные!E27)),NOT(ISNUMBER(Данные!F27)),Данные!F27=0),"",B27*0.3)</f>
        <v/>
      </c>
      <c r="D27" s="6">
        <f>IF(OR(Данные!A27="",NOT(ISNUMBER(Данные!E27)),NOT(ISNUMBER(Данные!F27)),Данные!F27=0),"",Данные!G27)</f>
        <v/>
      </c>
      <c r="E27" s="6">
        <f>IF(OR(Данные!A27="",NOT(ISNUMBER(Данные!E27)),NOT(ISNUMBER(Данные!F27)),Данные!F27=0),"",Данные!G27-Данные!H27-Данные!I27+Данные!J27)</f>
        <v/>
      </c>
      <c r="F27" s="6">
        <f>IF(OR(Данные!A27="",NOT(ISNUMBER(Данные!E27)),NOT(ISNUMBER(Данные!F27)),Данные!F27=0),"",ROUND(Настройки!$B$3*C27*SQRT(Данные!K27),0))</f>
        <v/>
      </c>
      <c r="G27" s="6">
        <f>IF(OR(Данные!A27="",NOT(ISNUMBER(Данные!E27)),NOT(ISNUMBER(Данные!F27)),Данные!F27=0),"",ROUND(B27*Данные!K27+F27,0))</f>
        <v/>
      </c>
      <c r="H27" s="6">
        <f>IF(OR(Данные!A27="",NOT(ISNUMBER(Данные!E27)),NOT(ISNUMBER(Данные!F27)),Данные!F27=0),"",G27+Данные!N27)</f>
        <v/>
      </c>
      <c r="I27" s="6">
        <f>IF(OR(Данные!A27="",NOT(ISNUMBER(Данные!E27)),NOT(ISNUMBER(Данные!F27)),Данные!F27=0),"",F27+Данные!N27)</f>
        <v/>
      </c>
      <c r="J27" s="6">
        <f>IF(OR(OR(Данные!A27="",NOT(ISNUMBER(Данные!E27)),NOT(ISNUMBER(Данные!F27)),Данные!F27=0),B27=0),"",ROUND(D27/B27,1))</f>
        <v/>
      </c>
      <c r="K27" s="7">
        <f>IF(OR(OR(Данные!A27="",NOT(ISNUMBER(Данные!E27)),NOT(ISNUMBER(Данные!F27)),Данные!F27=0),I27=0),"",D27/I27)</f>
        <v/>
      </c>
      <c r="L27" s="6">
        <f>IF(OR(Данные!A27="",NOT(ISNUMBER(Данные!E27)),NOT(ISNUMBER(Данные!F27)),Данные!F27=0),"",IF(E27&gt;=G27,0,MAX(Данные!M27,CEILING(H27-E27,Данные!L27))))</f>
        <v/>
      </c>
    </row>
    <row r="28">
      <c r="A28" s="6">
        <f>IF(OR(Данные!A28="",NOT(ISNUMBER(Данные!E28)),NOT(ISNUMBER(Данные!F28)),Данные!F28=0),"",Данные!A28)</f>
        <v/>
      </c>
      <c r="B28" s="6">
        <f>IF(OR(Данные!A28="",NOT(ISNUMBER(Данные!E28)),NOT(ISNUMBER(Данные!F28)),Данные!F28=0),"",Данные!E28/Данные!F28)</f>
        <v/>
      </c>
      <c r="C28" s="6">
        <f>IF(OR(Данные!A28="",NOT(ISNUMBER(Данные!E28)),NOT(ISNUMBER(Данные!F28)),Данные!F28=0),"",B28*0.3)</f>
        <v/>
      </c>
      <c r="D28" s="6">
        <f>IF(OR(Данные!A28="",NOT(ISNUMBER(Данные!E28)),NOT(ISNUMBER(Данные!F28)),Данные!F28=0),"",Данные!G28)</f>
        <v/>
      </c>
      <c r="E28" s="6">
        <f>IF(OR(Данные!A28="",NOT(ISNUMBER(Данные!E28)),NOT(ISNUMBER(Данные!F28)),Данные!F28=0),"",Данные!G28-Данные!H28-Данные!I28+Данные!J28)</f>
        <v/>
      </c>
      <c r="F28" s="6">
        <f>IF(OR(Данные!A28="",NOT(ISNUMBER(Данные!E28)),NOT(ISNUMBER(Данные!F28)),Данные!F28=0),"",ROUND(Настройки!$B$3*C28*SQRT(Данные!K28),0))</f>
        <v/>
      </c>
      <c r="G28" s="6">
        <f>IF(OR(Данные!A28="",NOT(ISNUMBER(Данные!E28)),NOT(ISNUMBER(Данные!F28)),Данные!F28=0),"",ROUND(B28*Данные!K28+F28,0))</f>
        <v/>
      </c>
      <c r="H28" s="6">
        <f>IF(OR(Данные!A28="",NOT(ISNUMBER(Данные!E28)),NOT(ISNUMBER(Данные!F28)),Данные!F28=0),"",G28+Данные!N28)</f>
        <v/>
      </c>
      <c r="I28" s="6">
        <f>IF(OR(Данные!A28="",NOT(ISNUMBER(Данные!E28)),NOT(ISNUMBER(Данные!F28)),Данные!F28=0),"",F28+Данные!N28)</f>
        <v/>
      </c>
      <c r="J28" s="6">
        <f>IF(OR(OR(Данные!A28="",NOT(ISNUMBER(Данные!E28)),NOT(ISNUMBER(Данные!F28)),Данные!F28=0),B28=0),"",ROUND(D28/B28,1))</f>
        <v/>
      </c>
      <c r="K28" s="7">
        <f>IF(OR(OR(Данные!A28="",NOT(ISNUMBER(Данные!E28)),NOT(ISNUMBER(Данные!F28)),Данные!F28=0),I28=0),"",D28/I28)</f>
        <v/>
      </c>
      <c r="L28" s="6">
        <f>IF(OR(Данные!A28="",NOT(ISNUMBER(Данные!E28)),NOT(ISNUMBER(Данные!F28)),Данные!F28=0),"",IF(E28&gt;=G28,0,MAX(Данные!M28,CEILING(H28-E28,Данные!L28))))</f>
        <v/>
      </c>
    </row>
    <row r="29">
      <c r="A29" s="6">
        <f>IF(OR(Данные!A29="",NOT(ISNUMBER(Данные!E29)),NOT(ISNUMBER(Данные!F29)),Данные!F29=0),"",Данные!A29)</f>
        <v/>
      </c>
      <c r="B29" s="6">
        <f>IF(OR(Данные!A29="",NOT(ISNUMBER(Данные!E29)),NOT(ISNUMBER(Данные!F29)),Данные!F29=0),"",Данные!E29/Данные!F29)</f>
        <v/>
      </c>
      <c r="C29" s="6">
        <f>IF(OR(Данные!A29="",NOT(ISNUMBER(Данные!E29)),NOT(ISNUMBER(Данные!F29)),Данные!F29=0),"",B29*0.3)</f>
        <v/>
      </c>
      <c r="D29" s="6">
        <f>IF(OR(Данные!A29="",NOT(ISNUMBER(Данные!E29)),NOT(ISNUMBER(Данные!F29)),Данные!F29=0),"",Данные!G29)</f>
        <v/>
      </c>
      <c r="E29" s="6">
        <f>IF(OR(Данные!A29="",NOT(ISNUMBER(Данные!E29)),NOT(ISNUMBER(Данные!F29)),Данные!F29=0),"",Данные!G29-Данные!H29-Данные!I29+Данные!J29)</f>
        <v/>
      </c>
      <c r="F29" s="6">
        <f>IF(OR(Данные!A29="",NOT(ISNUMBER(Данные!E29)),NOT(ISNUMBER(Данные!F29)),Данные!F29=0),"",ROUND(Настройки!$B$3*C29*SQRT(Данные!K29),0))</f>
        <v/>
      </c>
      <c r="G29" s="6">
        <f>IF(OR(Данные!A29="",NOT(ISNUMBER(Данные!E29)),NOT(ISNUMBER(Данные!F29)),Данные!F29=0),"",ROUND(B29*Данные!K29+F29,0))</f>
        <v/>
      </c>
      <c r="H29" s="6">
        <f>IF(OR(Данные!A29="",NOT(ISNUMBER(Данные!E29)),NOT(ISNUMBER(Данные!F29)),Данные!F29=0),"",G29+Данные!N29)</f>
        <v/>
      </c>
      <c r="I29" s="6">
        <f>IF(OR(Данные!A29="",NOT(ISNUMBER(Данные!E29)),NOT(ISNUMBER(Данные!F29)),Данные!F29=0),"",F29+Данные!N29)</f>
        <v/>
      </c>
      <c r="J29" s="6">
        <f>IF(OR(OR(Данные!A29="",NOT(ISNUMBER(Данные!E29)),NOT(ISNUMBER(Данные!F29)),Данные!F29=0),B29=0),"",ROUND(D29/B29,1))</f>
        <v/>
      </c>
      <c r="K29" s="7">
        <f>IF(OR(OR(Данные!A29="",NOT(ISNUMBER(Данные!E29)),NOT(ISNUMBER(Данные!F29)),Данные!F29=0),I29=0),"",D29/I29)</f>
        <v/>
      </c>
      <c r="L29" s="6">
        <f>IF(OR(Данные!A29="",NOT(ISNUMBER(Данные!E29)),NOT(ISNUMBER(Данные!F29)),Данные!F29=0),"",IF(E29&gt;=G29,0,MAX(Данные!M29,CEILING(H29-E29,Данные!L29))))</f>
        <v/>
      </c>
    </row>
    <row r="30">
      <c r="A30" s="6">
        <f>IF(OR(Данные!A30="",NOT(ISNUMBER(Данные!E30)),NOT(ISNUMBER(Данные!F30)),Данные!F30=0),"",Данные!A30)</f>
        <v/>
      </c>
      <c r="B30" s="6">
        <f>IF(OR(Данные!A30="",NOT(ISNUMBER(Данные!E30)),NOT(ISNUMBER(Данные!F30)),Данные!F30=0),"",Данные!E30/Данные!F30)</f>
        <v/>
      </c>
      <c r="C30" s="6">
        <f>IF(OR(Данные!A30="",NOT(ISNUMBER(Данные!E30)),NOT(ISNUMBER(Данные!F30)),Данные!F30=0),"",B30*0.3)</f>
        <v/>
      </c>
      <c r="D30" s="6">
        <f>IF(OR(Данные!A30="",NOT(ISNUMBER(Данные!E30)),NOT(ISNUMBER(Данные!F30)),Данные!F30=0),"",Данные!G30)</f>
        <v/>
      </c>
      <c r="E30" s="6">
        <f>IF(OR(Данные!A30="",NOT(ISNUMBER(Данные!E30)),NOT(ISNUMBER(Данные!F30)),Данные!F30=0),"",Данные!G30-Данные!H30-Данные!I30+Данные!J30)</f>
        <v/>
      </c>
      <c r="F30" s="6">
        <f>IF(OR(Данные!A30="",NOT(ISNUMBER(Данные!E30)),NOT(ISNUMBER(Данные!F30)),Данные!F30=0),"",ROUND(Настройки!$B$3*C30*SQRT(Данные!K30),0))</f>
        <v/>
      </c>
      <c r="G30" s="6">
        <f>IF(OR(Данные!A30="",NOT(ISNUMBER(Данные!E30)),NOT(ISNUMBER(Данные!F30)),Данные!F30=0),"",ROUND(B30*Данные!K30+F30,0))</f>
        <v/>
      </c>
      <c r="H30" s="6">
        <f>IF(OR(Данные!A30="",NOT(ISNUMBER(Данные!E30)),NOT(ISNUMBER(Данные!F30)),Данные!F30=0),"",G30+Данные!N30)</f>
        <v/>
      </c>
      <c r="I30" s="6">
        <f>IF(OR(Данные!A30="",NOT(ISNUMBER(Данные!E30)),NOT(ISNUMBER(Данные!F30)),Данные!F30=0),"",F30+Данные!N30)</f>
        <v/>
      </c>
      <c r="J30" s="6">
        <f>IF(OR(OR(Данные!A30="",NOT(ISNUMBER(Данные!E30)),NOT(ISNUMBER(Данные!F30)),Данные!F30=0),B30=0),"",ROUND(D30/B30,1))</f>
        <v/>
      </c>
      <c r="K30" s="7">
        <f>IF(OR(OR(Данные!A30="",NOT(ISNUMBER(Данные!E30)),NOT(ISNUMBER(Данные!F30)),Данные!F30=0),I30=0),"",D30/I30)</f>
        <v/>
      </c>
      <c r="L30" s="6">
        <f>IF(OR(Данные!A30="",NOT(ISNUMBER(Данные!E30)),NOT(ISNUMBER(Данные!F30)),Данные!F30=0),"",IF(E30&gt;=G30,0,MAX(Данные!M30,CEILING(H30-E30,Данные!L30))))</f>
        <v/>
      </c>
    </row>
    <row r="31">
      <c r="A31" s="6">
        <f>IF(OR(Данные!A31="",NOT(ISNUMBER(Данные!E31)),NOT(ISNUMBER(Данные!F31)),Данные!F31=0),"",Данные!A31)</f>
        <v/>
      </c>
      <c r="B31" s="6">
        <f>IF(OR(Данные!A31="",NOT(ISNUMBER(Данные!E31)),NOT(ISNUMBER(Данные!F31)),Данные!F31=0),"",Данные!E31/Данные!F31)</f>
        <v/>
      </c>
      <c r="C31" s="6">
        <f>IF(OR(Данные!A31="",NOT(ISNUMBER(Данные!E31)),NOT(ISNUMBER(Данные!F31)),Данные!F31=0),"",B31*0.3)</f>
        <v/>
      </c>
      <c r="D31" s="6">
        <f>IF(OR(Данные!A31="",NOT(ISNUMBER(Данные!E31)),NOT(ISNUMBER(Данные!F31)),Данные!F31=0),"",Данные!G31)</f>
        <v/>
      </c>
      <c r="E31" s="6">
        <f>IF(OR(Данные!A31="",NOT(ISNUMBER(Данные!E31)),NOT(ISNUMBER(Данные!F31)),Данные!F31=0),"",Данные!G31-Данные!H31-Данные!I31+Данные!J31)</f>
        <v/>
      </c>
      <c r="F31" s="6">
        <f>IF(OR(Данные!A31="",NOT(ISNUMBER(Данные!E31)),NOT(ISNUMBER(Данные!F31)),Данные!F31=0),"",ROUND(Настройки!$B$3*C31*SQRT(Данные!K31),0))</f>
        <v/>
      </c>
      <c r="G31" s="6">
        <f>IF(OR(Данные!A31="",NOT(ISNUMBER(Данные!E31)),NOT(ISNUMBER(Данные!F31)),Данные!F31=0),"",ROUND(B31*Данные!K31+F31,0))</f>
        <v/>
      </c>
      <c r="H31" s="6">
        <f>IF(OR(Данные!A31="",NOT(ISNUMBER(Данные!E31)),NOT(ISNUMBER(Данные!F31)),Данные!F31=0),"",G31+Данные!N31)</f>
        <v/>
      </c>
      <c r="I31" s="6">
        <f>IF(OR(Данные!A31="",NOT(ISNUMBER(Данные!E31)),NOT(ISNUMBER(Данные!F31)),Данные!F31=0),"",F31+Данные!N31)</f>
        <v/>
      </c>
      <c r="J31" s="6">
        <f>IF(OR(OR(Данные!A31="",NOT(ISNUMBER(Данные!E31)),NOT(ISNUMBER(Данные!F31)),Данные!F31=0),B31=0),"",ROUND(D31/B31,1))</f>
        <v/>
      </c>
      <c r="K31" s="7">
        <f>IF(OR(OR(Данные!A31="",NOT(ISNUMBER(Данные!E31)),NOT(ISNUMBER(Данные!F31)),Данные!F31=0),I31=0),"",D31/I31)</f>
        <v/>
      </c>
      <c r="L31" s="6">
        <f>IF(OR(Данные!A31="",NOT(ISNUMBER(Данные!E31)),NOT(ISNUMBER(Данные!F31)),Данные!F31=0),"",IF(E31&gt;=G31,0,MAX(Данные!M31,CEILING(H31-E31,Данные!L31))))</f>
        <v/>
      </c>
    </row>
    <row r="32">
      <c r="A32" s="6">
        <f>IF(OR(Данные!A32="",NOT(ISNUMBER(Данные!E32)),NOT(ISNUMBER(Данные!F32)),Данные!F32=0),"",Данные!A32)</f>
        <v/>
      </c>
      <c r="B32" s="6">
        <f>IF(OR(Данные!A32="",NOT(ISNUMBER(Данные!E32)),NOT(ISNUMBER(Данные!F32)),Данные!F32=0),"",Данные!E32/Данные!F32)</f>
        <v/>
      </c>
      <c r="C32" s="6">
        <f>IF(OR(Данные!A32="",NOT(ISNUMBER(Данные!E32)),NOT(ISNUMBER(Данные!F32)),Данные!F32=0),"",B32*0.3)</f>
        <v/>
      </c>
      <c r="D32" s="6">
        <f>IF(OR(Данные!A32="",NOT(ISNUMBER(Данные!E32)),NOT(ISNUMBER(Данные!F32)),Данные!F32=0),"",Данные!G32)</f>
        <v/>
      </c>
      <c r="E32" s="6">
        <f>IF(OR(Данные!A32="",NOT(ISNUMBER(Данные!E32)),NOT(ISNUMBER(Данные!F32)),Данные!F32=0),"",Данные!G32-Данные!H32-Данные!I32+Данные!J32)</f>
        <v/>
      </c>
      <c r="F32" s="6">
        <f>IF(OR(Данные!A32="",NOT(ISNUMBER(Данные!E32)),NOT(ISNUMBER(Данные!F32)),Данные!F32=0),"",ROUND(Настройки!$B$3*C32*SQRT(Данные!K32),0))</f>
        <v/>
      </c>
      <c r="G32" s="6">
        <f>IF(OR(Данные!A32="",NOT(ISNUMBER(Данные!E32)),NOT(ISNUMBER(Данные!F32)),Данные!F32=0),"",ROUND(B32*Данные!K32+F32,0))</f>
        <v/>
      </c>
      <c r="H32" s="6">
        <f>IF(OR(Данные!A32="",NOT(ISNUMBER(Данные!E32)),NOT(ISNUMBER(Данные!F32)),Данные!F32=0),"",G32+Данные!N32)</f>
        <v/>
      </c>
      <c r="I32" s="6">
        <f>IF(OR(Данные!A32="",NOT(ISNUMBER(Данные!E32)),NOT(ISNUMBER(Данные!F32)),Данные!F32=0),"",F32+Данные!N32)</f>
        <v/>
      </c>
      <c r="J32" s="6">
        <f>IF(OR(OR(Данные!A32="",NOT(ISNUMBER(Данные!E32)),NOT(ISNUMBER(Данные!F32)),Данные!F32=0),B32=0),"",ROUND(D32/B32,1))</f>
        <v/>
      </c>
      <c r="K32" s="7">
        <f>IF(OR(OR(Данные!A32="",NOT(ISNUMBER(Данные!E32)),NOT(ISNUMBER(Данные!F32)),Данные!F32=0),I32=0),"",D32/I32)</f>
        <v/>
      </c>
      <c r="L32" s="6">
        <f>IF(OR(Данные!A32="",NOT(ISNUMBER(Данные!E32)),NOT(ISNUMBER(Данные!F32)),Данные!F32=0),"",IF(E32&gt;=G32,0,MAX(Данные!M32,CEILING(H32-E32,Данные!L32))))</f>
        <v/>
      </c>
    </row>
    <row r="33">
      <c r="A33" s="6">
        <f>IF(OR(Данные!A33="",NOT(ISNUMBER(Данные!E33)),NOT(ISNUMBER(Данные!F33)),Данные!F33=0),"",Данные!A33)</f>
        <v/>
      </c>
      <c r="B33" s="6">
        <f>IF(OR(Данные!A33="",NOT(ISNUMBER(Данные!E33)),NOT(ISNUMBER(Данные!F33)),Данные!F33=0),"",Данные!E33/Данные!F33)</f>
        <v/>
      </c>
      <c r="C33" s="6">
        <f>IF(OR(Данные!A33="",NOT(ISNUMBER(Данные!E33)),NOT(ISNUMBER(Данные!F33)),Данные!F33=0),"",B33*0.3)</f>
        <v/>
      </c>
      <c r="D33" s="6">
        <f>IF(OR(Данные!A33="",NOT(ISNUMBER(Данные!E33)),NOT(ISNUMBER(Данные!F33)),Данные!F33=0),"",Данные!G33)</f>
        <v/>
      </c>
      <c r="E33" s="6">
        <f>IF(OR(Данные!A33="",NOT(ISNUMBER(Данные!E33)),NOT(ISNUMBER(Данные!F33)),Данные!F33=0),"",Данные!G33-Данные!H33-Данные!I33+Данные!J33)</f>
        <v/>
      </c>
      <c r="F33" s="6">
        <f>IF(OR(Данные!A33="",NOT(ISNUMBER(Данные!E33)),NOT(ISNUMBER(Данные!F33)),Данные!F33=0),"",ROUND(Настройки!$B$3*C33*SQRT(Данные!K33),0))</f>
        <v/>
      </c>
      <c r="G33" s="6">
        <f>IF(OR(Данные!A33="",NOT(ISNUMBER(Данные!E33)),NOT(ISNUMBER(Данные!F33)),Данные!F33=0),"",ROUND(B33*Данные!K33+F33,0))</f>
        <v/>
      </c>
      <c r="H33" s="6">
        <f>IF(OR(Данные!A33="",NOT(ISNUMBER(Данные!E33)),NOT(ISNUMBER(Данные!F33)),Данные!F33=0),"",G33+Данные!N33)</f>
        <v/>
      </c>
      <c r="I33" s="6">
        <f>IF(OR(Данные!A33="",NOT(ISNUMBER(Данные!E33)),NOT(ISNUMBER(Данные!F33)),Данные!F33=0),"",F33+Данные!N33)</f>
        <v/>
      </c>
      <c r="J33" s="6">
        <f>IF(OR(OR(Данные!A33="",NOT(ISNUMBER(Данные!E33)),NOT(ISNUMBER(Данные!F33)),Данные!F33=0),B33=0),"",ROUND(D33/B33,1))</f>
        <v/>
      </c>
      <c r="K33" s="7">
        <f>IF(OR(OR(Данные!A33="",NOT(ISNUMBER(Данные!E33)),NOT(ISNUMBER(Данные!F33)),Данные!F33=0),I33=0),"",D33/I33)</f>
        <v/>
      </c>
      <c r="L33" s="6">
        <f>IF(OR(Данные!A33="",NOT(ISNUMBER(Данные!E33)),NOT(ISNUMBER(Данные!F33)),Данные!F33=0),"",IF(E33&gt;=G33,0,MAX(Данные!M33,CEILING(H33-E33,Данные!L33))))</f>
        <v/>
      </c>
    </row>
    <row r="34">
      <c r="A34" s="6">
        <f>IF(OR(Данные!A34="",NOT(ISNUMBER(Данные!E34)),NOT(ISNUMBER(Данные!F34)),Данные!F34=0),"",Данные!A34)</f>
        <v/>
      </c>
      <c r="B34" s="6">
        <f>IF(OR(Данные!A34="",NOT(ISNUMBER(Данные!E34)),NOT(ISNUMBER(Данные!F34)),Данные!F34=0),"",Данные!E34/Данные!F34)</f>
        <v/>
      </c>
      <c r="C34" s="6">
        <f>IF(OR(Данные!A34="",NOT(ISNUMBER(Данные!E34)),NOT(ISNUMBER(Данные!F34)),Данные!F34=0),"",B34*0.3)</f>
        <v/>
      </c>
      <c r="D34" s="6">
        <f>IF(OR(Данные!A34="",NOT(ISNUMBER(Данные!E34)),NOT(ISNUMBER(Данные!F34)),Данные!F34=0),"",Данные!G34)</f>
        <v/>
      </c>
      <c r="E34" s="6">
        <f>IF(OR(Данные!A34="",NOT(ISNUMBER(Данные!E34)),NOT(ISNUMBER(Данные!F34)),Данные!F34=0),"",Данные!G34-Данные!H34-Данные!I34+Данные!J34)</f>
        <v/>
      </c>
      <c r="F34" s="6">
        <f>IF(OR(Данные!A34="",NOT(ISNUMBER(Данные!E34)),NOT(ISNUMBER(Данные!F34)),Данные!F34=0),"",ROUND(Настройки!$B$3*C34*SQRT(Данные!K34),0))</f>
        <v/>
      </c>
      <c r="G34" s="6">
        <f>IF(OR(Данные!A34="",NOT(ISNUMBER(Данные!E34)),NOT(ISNUMBER(Данные!F34)),Данные!F34=0),"",ROUND(B34*Данные!K34+F34,0))</f>
        <v/>
      </c>
      <c r="H34" s="6">
        <f>IF(OR(Данные!A34="",NOT(ISNUMBER(Данные!E34)),NOT(ISNUMBER(Данные!F34)),Данные!F34=0),"",G34+Данные!N34)</f>
        <v/>
      </c>
      <c r="I34" s="6">
        <f>IF(OR(Данные!A34="",NOT(ISNUMBER(Данные!E34)),NOT(ISNUMBER(Данные!F34)),Данные!F34=0),"",F34+Данные!N34)</f>
        <v/>
      </c>
      <c r="J34" s="6">
        <f>IF(OR(OR(Данные!A34="",NOT(ISNUMBER(Данные!E34)),NOT(ISNUMBER(Данные!F34)),Данные!F34=0),B34=0),"",ROUND(D34/B34,1))</f>
        <v/>
      </c>
      <c r="K34" s="7">
        <f>IF(OR(OR(Данные!A34="",NOT(ISNUMBER(Данные!E34)),NOT(ISNUMBER(Данные!F34)),Данные!F34=0),I34=0),"",D34/I34)</f>
        <v/>
      </c>
      <c r="L34" s="6">
        <f>IF(OR(Данные!A34="",NOT(ISNUMBER(Данные!E34)),NOT(ISNUMBER(Данные!F34)),Данные!F34=0),"",IF(E34&gt;=G34,0,MAX(Данные!M34,CEILING(H34-E34,Данные!L34))))</f>
        <v/>
      </c>
    </row>
    <row r="35">
      <c r="A35" s="6">
        <f>IF(OR(Данные!A35="",NOT(ISNUMBER(Данные!E35)),NOT(ISNUMBER(Данные!F35)),Данные!F35=0),"",Данные!A35)</f>
        <v/>
      </c>
      <c r="B35" s="6">
        <f>IF(OR(Данные!A35="",NOT(ISNUMBER(Данные!E35)),NOT(ISNUMBER(Данные!F35)),Данные!F35=0),"",Данные!E35/Данные!F35)</f>
        <v/>
      </c>
      <c r="C35" s="6">
        <f>IF(OR(Данные!A35="",NOT(ISNUMBER(Данные!E35)),NOT(ISNUMBER(Данные!F35)),Данные!F35=0),"",B35*0.3)</f>
        <v/>
      </c>
      <c r="D35" s="6">
        <f>IF(OR(Данные!A35="",NOT(ISNUMBER(Данные!E35)),NOT(ISNUMBER(Данные!F35)),Данные!F35=0),"",Данные!G35)</f>
        <v/>
      </c>
      <c r="E35" s="6">
        <f>IF(OR(Данные!A35="",NOT(ISNUMBER(Данные!E35)),NOT(ISNUMBER(Данные!F35)),Данные!F35=0),"",Данные!G35-Данные!H35-Данные!I35+Данные!J35)</f>
        <v/>
      </c>
      <c r="F35" s="6">
        <f>IF(OR(Данные!A35="",NOT(ISNUMBER(Данные!E35)),NOT(ISNUMBER(Данные!F35)),Данные!F35=0),"",ROUND(Настройки!$B$3*C35*SQRT(Данные!K35),0))</f>
        <v/>
      </c>
      <c r="G35" s="6">
        <f>IF(OR(Данные!A35="",NOT(ISNUMBER(Данные!E35)),NOT(ISNUMBER(Данные!F35)),Данные!F35=0),"",ROUND(B35*Данные!K35+F35,0))</f>
        <v/>
      </c>
      <c r="H35" s="6">
        <f>IF(OR(Данные!A35="",NOT(ISNUMBER(Данные!E35)),NOT(ISNUMBER(Данные!F35)),Данные!F35=0),"",G35+Данные!N35)</f>
        <v/>
      </c>
      <c r="I35" s="6">
        <f>IF(OR(Данные!A35="",NOT(ISNUMBER(Данные!E35)),NOT(ISNUMBER(Данные!F35)),Данные!F35=0),"",F35+Данные!N35)</f>
        <v/>
      </c>
      <c r="J35" s="6">
        <f>IF(OR(OR(Данные!A35="",NOT(ISNUMBER(Данные!E35)),NOT(ISNUMBER(Данные!F35)),Данные!F35=0),B35=0),"",ROUND(D35/B35,1))</f>
        <v/>
      </c>
      <c r="K35" s="7">
        <f>IF(OR(OR(Данные!A35="",NOT(ISNUMBER(Данные!E35)),NOT(ISNUMBER(Данные!F35)),Данные!F35=0),I35=0),"",D35/I35)</f>
        <v/>
      </c>
      <c r="L35" s="6">
        <f>IF(OR(Данные!A35="",NOT(ISNUMBER(Данные!E35)),NOT(ISNUMBER(Данные!F35)),Данные!F35=0),"",IF(E35&gt;=G35,0,MAX(Данные!M35,CEILING(H35-E35,Данные!L35))))</f>
        <v/>
      </c>
    </row>
    <row r="36">
      <c r="A36" s="6">
        <f>IF(OR(Данные!A36="",NOT(ISNUMBER(Данные!E36)),NOT(ISNUMBER(Данные!F36)),Данные!F36=0),"",Данные!A36)</f>
        <v/>
      </c>
      <c r="B36" s="6">
        <f>IF(OR(Данные!A36="",NOT(ISNUMBER(Данные!E36)),NOT(ISNUMBER(Данные!F36)),Данные!F36=0),"",Данные!E36/Данные!F36)</f>
        <v/>
      </c>
      <c r="C36" s="6">
        <f>IF(OR(Данные!A36="",NOT(ISNUMBER(Данные!E36)),NOT(ISNUMBER(Данные!F36)),Данные!F36=0),"",B36*0.3)</f>
        <v/>
      </c>
      <c r="D36" s="6">
        <f>IF(OR(Данные!A36="",NOT(ISNUMBER(Данные!E36)),NOT(ISNUMBER(Данные!F36)),Данные!F36=0),"",Данные!G36)</f>
        <v/>
      </c>
      <c r="E36" s="6">
        <f>IF(OR(Данные!A36="",NOT(ISNUMBER(Данные!E36)),NOT(ISNUMBER(Данные!F36)),Данные!F36=0),"",Данные!G36-Данные!H36-Данные!I36+Данные!J36)</f>
        <v/>
      </c>
      <c r="F36" s="6">
        <f>IF(OR(Данные!A36="",NOT(ISNUMBER(Данные!E36)),NOT(ISNUMBER(Данные!F36)),Данные!F36=0),"",ROUND(Настройки!$B$3*C36*SQRT(Данные!K36),0))</f>
        <v/>
      </c>
      <c r="G36" s="6">
        <f>IF(OR(Данные!A36="",NOT(ISNUMBER(Данные!E36)),NOT(ISNUMBER(Данные!F36)),Данные!F36=0),"",ROUND(B36*Данные!K36+F36,0))</f>
        <v/>
      </c>
      <c r="H36" s="6">
        <f>IF(OR(Данные!A36="",NOT(ISNUMBER(Данные!E36)),NOT(ISNUMBER(Данные!F36)),Данные!F36=0),"",G36+Данные!N36)</f>
        <v/>
      </c>
      <c r="I36" s="6">
        <f>IF(OR(Данные!A36="",NOT(ISNUMBER(Данные!E36)),NOT(ISNUMBER(Данные!F36)),Данные!F36=0),"",F36+Данные!N36)</f>
        <v/>
      </c>
      <c r="J36" s="6">
        <f>IF(OR(OR(Данные!A36="",NOT(ISNUMBER(Данные!E36)),NOT(ISNUMBER(Данные!F36)),Данные!F36=0),B36=0),"",ROUND(D36/B36,1))</f>
        <v/>
      </c>
      <c r="K36" s="7">
        <f>IF(OR(OR(Данные!A36="",NOT(ISNUMBER(Данные!E36)),NOT(ISNUMBER(Данные!F36)),Данные!F36=0),I36=0),"",D36/I36)</f>
        <v/>
      </c>
      <c r="L36" s="6">
        <f>IF(OR(Данные!A36="",NOT(ISNUMBER(Данные!E36)),NOT(ISNUMBER(Данные!F36)),Данные!F36=0),"",IF(E36&gt;=G36,0,MAX(Данные!M36,CEILING(H36-E36,Данные!L36))))</f>
        <v/>
      </c>
    </row>
    <row r="37">
      <c r="A37" s="6">
        <f>IF(OR(Данные!A37="",NOT(ISNUMBER(Данные!E37)),NOT(ISNUMBER(Данные!F37)),Данные!F37=0),"",Данные!A37)</f>
        <v/>
      </c>
      <c r="B37" s="6">
        <f>IF(OR(Данные!A37="",NOT(ISNUMBER(Данные!E37)),NOT(ISNUMBER(Данные!F37)),Данные!F37=0),"",Данные!E37/Данные!F37)</f>
        <v/>
      </c>
      <c r="C37" s="6">
        <f>IF(OR(Данные!A37="",NOT(ISNUMBER(Данные!E37)),NOT(ISNUMBER(Данные!F37)),Данные!F37=0),"",B37*0.3)</f>
        <v/>
      </c>
      <c r="D37" s="6">
        <f>IF(OR(Данные!A37="",NOT(ISNUMBER(Данные!E37)),NOT(ISNUMBER(Данные!F37)),Данные!F37=0),"",Данные!G37)</f>
        <v/>
      </c>
      <c r="E37" s="6">
        <f>IF(OR(Данные!A37="",NOT(ISNUMBER(Данные!E37)),NOT(ISNUMBER(Данные!F37)),Данные!F37=0),"",Данные!G37-Данные!H37-Данные!I37+Данные!J37)</f>
        <v/>
      </c>
      <c r="F37" s="6">
        <f>IF(OR(Данные!A37="",NOT(ISNUMBER(Данные!E37)),NOT(ISNUMBER(Данные!F37)),Данные!F37=0),"",ROUND(Настройки!$B$3*C37*SQRT(Данные!K37),0))</f>
        <v/>
      </c>
      <c r="G37" s="6">
        <f>IF(OR(Данные!A37="",NOT(ISNUMBER(Данные!E37)),NOT(ISNUMBER(Данные!F37)),Данные!F37=0),"",ROUND(B37*Данные!K37+F37,0))</f>
        <v/>
      </c>
      <c r="H37" s="6">
        <f>IF(OR(Данные!A37="",NOT(ISNUMBER(Данные!E37)),NOT(ISNUMBER(Данные!F37)),Данные!F37=0),"",G37+Данные!N37)</f>
        <v/>
      </c>
      <c r="I37" s="6">
        <f>IF(OR(Данные!A37="",NOT(ISNUMBER(Данные!E37)),NOT(ISNUMBER(Данные!F37)),Данные!F37=0),"",F37+Данные!N37)</f>
        <v/>
      </c>
      <c r="J37" s="6">
        <f>IF(OR(OR(Данные!A37="",NOT(ISNUMBER(Данные!E37)),NOT(ISNUMBER(Данные!F37)),Данные!F37=0),B37=0),"",ROUND(D37/B37,1))</f>
        <v/>
      </c>
      <c r="K37" s="7">
        <f>IF(OR(OR(Данные!A37="",NOT(ISNUMBER(Данные!E37)),NOT(ISNUMBER(Данные!F37)),Данные!F37=0),I37=0),"",D37/I37)</f>
        <v/>
      </c>
      <c r="L37" s="6">
        <f>IF(OR(Данные!A37="",NOT(ISNUMBER(Данные!E37)),NOT(ISNUMBER(Данные!F37)),Данные!F37=0),"",IF(E37&gt;=G37,0,MAX(Данные!M37,CEILING(H37-E37,Данные!L37))))</f>
        <v/>
      </c>
    </row>
    <row r="38">
      <c r="A38" s="6">
        <f>IF(OR(Данные!A38="",NOT(ISNUMBER(Данные!E38)),NOT(ISNUMBER(Данные!F38)),Данные!F38=0),"",Данные!A38)</f>
        <v/>
      </c>
      <c r="B38" s="6">
        <f>IF(OR(Данные!A38="",NOT(ISNUMBER(Данные!E38)),NOT(ISNUMBER(Данные!F38)),Данные!F38=0),"",Данные!E38/Данные!F38)</f>
        <v/>
      </c>
      <c r="C38" s="6">
        <f>IF(OR(Данные!A38="",NOT(ISNUMBER(Данные!E38)),NOT(ISNUMBER(Данные!F38)),Данные!F38=0),"",B38*0.3)</f>
        <v/>
      </c>
      <c r="D38" s="6">
        <f>IF(OR(Данные!A38="",NOT(ISNUMBER(Данные!E38)),NOT(ISNUMBER(Данные!F38)),Данные!F38=0),"",Данные!G38)</f>
        <v/>
      </c>
      <c r="E38" s="6">
        <f>IF(OR(Данные!A38="",NOT(ISNUMBER(Данные!E38)),NOT(ISNUMBER(Данные!F38)),Данные!F38=0),"",Данные!G38-Данные!H38-Данные!I38+Данные!J38)</f>
        <v/>
      </c>
      <c r="F38" s="6">
        <f>IF(OR(Данные!A38="",NOT(ISNUMBER(Данные!E38)),NOT(ISNUMBER(Данные!F38)),Данные!F38=0),"",ROUND(Настройки!$B$3*C38*SQRT(Данные!K38),0))</f>
        <v/>
      </c>
      <c r="G38" s="6">
        <f>IF(OR(Данные!A38="",NOT(ISNUMBER(Данные!E38)),NOT(ISNUMBER(Данные!F38)),Данные!F38=0),"",ROUND(B38*Данные!K38+F38,0))</f>
        <v/>
      </c>
      <c r="H38" s="6">
        <f>IF(OR(Данные!A38="",NOT(ISNUMBER(Данные!E38)),NOT(ISNUMBER(Данные!F38)),Данные!F38=0),"",G38+Данные!N38)</f>
        <v/>
      </c>
      <c r="I38" s="6">
        <f>IF(OR(Данные!A38="",NOT(ISNUMBER(Данные!E38)),NOT(ISNUMBER(Данные!F38)),Данные!F38=0),"",F38+Данные!N38)</f>
        <v/>
      </c>
      <c r="J38" s="6">
        <f>IF(OR(OR(Данные!A38="",NOT(ISNUMBER(Данные!E38)),NOT(ISNUMBER(Данные!F38)),Данные!F38=0),B38=0),"",ROUND(D38/B38,1))</f>
        <v/>
      </c>
      <c r="K38" s="7">
        <f>IF(OR(OR(Данные!A38="",NOT(ISNUMBER(Данные!E38)),NOT(ISNUMBER(Данные!F38)),Данные!F38=0),I38=0),"",D38/I38)</f>
        <v/>
      </c>
      <c r="L38" s="6">
        <f>IF(OR(Данные!A38="",NOT(ISNUMBER(Данные!E38)),NOT(ISNUMBER(Данные!F38)),Данные!F38=0),"",IF(E38&gt;=G38,0,MAX(Данные!M38,CEILING(H38-E38,Данные!L38))))</f>
        <v/>
      </c>
    </row>
    <row r="39">
      <c r="A39" s="6">
        <f>IF(OR(Данные!A39="",NOT(ISNUMBER(Данные!E39)),NOT(ISNUMBER(Данные!F39)),Данные!F39=0),"",Данные!A39)</f>
        <v/>
      </c>
      <c r="B39" s="6">
        <f>IF(OR(Данные!A39="",NOT(ISNUMBER(Данные!E39)),NOT(ISNUMBER(Данные!F39)),Данные!F39=0),"",Данные!E39/Данные!F39)</f>
        <v/>
      </c>
      <c r="C39" s="6">
        <f>IF(OR(Данные!A39="",NOT(ISNUMBER(Данные!E39)),NOT(ISNUMBER(Данные!F39)),Данные!F39=0),"",B39*0.3)</f>
        <v/>
      </c>
      <c r="D39" s="6">
        <f>IF(OR(Данные!A39="",NOT(ISNUMBER(Данные!E39)),NOT(ISNUMBER(Данные!F39)),Данные!F39=0),"",Данные!G39)</f>
        <v/>
      </c>
      <c r="E39" s="6">
        <f>IF(OR(Данные!A39="",NOT(ISNUMBER(Данные!E39)),NOT(ISNUMBER(Данные!F39)),Данные!F39=0),"",Данные!G39-Данные!H39-Данные!I39+Данные!J39)</f>
        <v/>
      </c>
      <c r="F39" s="6">
        <f>IF(OR(Данные!A39="",NOT(ISNUMBER(Данные!E39)),NOT(ISNUMBER(Данные!F39)),Данные!F39=0),"",ROUND(Настройки!$B$3*C39*SQRT(Данные!K39),0))</f>
        <v/>
      </c>
      <c r="G39" s="6">
        <f>IF(OR(Данные!A39="",NOT(ISNUMBER(Данные!E39)),NOT(ISNUMBER(Данные!F39)),Данные!F39=0),"",ROUND(B39*Данные!K39+F39,0))</f>
        <v/>
      </c>
      <c r="H39" s="6">
        <f>IF(OR(Данные!A39="",NOT(ISNUMBER(Данные!E39)),NOT(ISNUMBER(Данные!F39)),Данные!F39=0),"",G39+Данные!N39)</f>
        <v/>
      </c>
      <c r="I39" s="6">
        <f>IF(OR(Данные!A39="",NOT(ISNUMBER(Данные!E39)),NOT(ISNUMBER(Данные!F39)),Данные!F39=0),"",F39+Данные!N39)</f>
        <v/>
      </c>
      <c r="J39" s="6">
        <f>IF(OR(OR(Данные!A39="",NOT(ISNUMBER(Данные!E39)),NOT(ISNUMBER(Данные!F39)),Данные!F39=0),B39=0),"",ROUND(D39/B39,1))</f>
        <v/>
      </c>
      <c r="K39" s="7">
        <f>IF(OR(OR(Данные!A39="",NOT(ISNUMBER(Данные!E39)),NOT(ISNUMBER(Данные!F39)),Данные!F39=0),I39=0),"",D39/I39)</f>
        <v/>
      </c>
      <c r="L39" s="6">
        <f>IF(OR(Данные!A39="",NOT(ISNUMBER(Данные!E39)),NOT(ISNUMBER(Данные!F39)),Данные!F39=0),"",IF(E39&gt;=G39,0,MAX(Данные!M39,CEILING(H39-E39,Данные!L39))))</f>
        <v/>
      </c>
    </row>
    <row r="40">
      <c r="A40" s="6">
        <f>IF(OR(Данные!A40="",NOT(ISNUMBER(Данные!E40)),NOT(ISNUMBER(Данные!F40)),Данные!F40=0),"",Данные!A40)</f>
        <v/>
      </c>
      <c r="B40" s="6">
        <f>IF(OR(Данные!A40="",NOT(ISNUMBER(Данные!E40)),NOT(ISNUMBER(Данные!F40)),Данные!F40=0),"",Данные!E40/Данные!F40)</f>
        <v/>
      </c>
      <c r="C40" s="6">
        <f>IF(OR(Данные!A40="",NOT(ISNUMBER(Данные!E40)),NOT(ISNUMBER(Данные!F40)),Данные!F40=0),"",B40*0.3)</f>
        <v/>
      </c>
      <c r="D40" s="6">
        <f>IF(OR(Данные!A40="",NOT(ISNUMBER(Данные!E40)),NOT(ISNUMBER(Данные!F40)),Данные!F40=0),"",Данные!G40)</f>
        <v/>
      </c>
      <c r="E40" s="6">
        <f>IF(OR(Данные!A40="",NOT(ISNUMBER(Данные!E40)),NOT(ISNUMBER(Данные!F40)),Данные!F40=0),"",Данные!G40-Данные!H40-Данные!I40+Данные!J40)</f>
        <v/>
      </c>
      <c r="F40" s="6">
        <f>IF(OR(Данные!A40="",NOT(ISNUMBER(Данные!E40)),NOT(ISNUMBER(Данные!F40)),Данные!F40=0),"",ROUND(Настройки!$B$3*C40*SQRT(Данные!K40),0))</f>
        <v/>
      </c>
      <c r="G40" s="6">
        <f>IF(OR(Данные!A40="",NOT(ISNUMBER(Данные!E40)),NOT(ISNUMBER(Данные!F40)),Данные!F40=0),"",ROUND(B40*Данные!K40+F40,0))</f>
        <v/>
      </c>
      <c r="H40" s="6">
        <f>IF(OR(Данные!A40="",NOT(ISNUMBER(Данные!E40)),NOT(ISNUMBER(Данные!F40)),Данные!F40=0),"",G40+Данные!N40)</f>
        <v/>
      </c>
      <c r="I40" s="6">
        <f>IF(OR(Данные!A40="",NOT(ISNUMBER(Данные!E40)),NOT(ISNUMBER(Данные!F40)),Данные!F40=0),"",F40+Данные!N40)</f>
        <v/>
      </c>
      <c r="J40" s="6">
        <f>IF(OR(OR(Данные!A40="",NOT(ISNUMBER(Данные!E40)),NOT(ISNUMBER(Данные!F40)),Данные!F40=0),B40=0),"",ROUND(D40/B40,1))</f>
        <v/>
      </c>
      <c r="K40" s="7">
        <f>IF(OR(OR(Данные!A40="",NOT(ISNUMBER(Данные!E40)),NOT(ISNUMBER(Данные!F40)),Данные!F40=0),I40=0),"",D40/I40)</f>
        <v/>
      </c>
      <c r="L40" s="6">
        <f>IF(OR(Данные!A40="",NOT(ISNUMBER(Данные!E40)),NOT(ISNUMBER(Данные!F40)),Данные!F40=0),"",IF(E40&gt;=G40,0,MAX(Данные!M40,CEILING(H40-E40,Данные!L40))))</f>
        <v/>
      </c>
    </row>
    <row r="41">
      <c r="A41" s="6">
        <f>IF(OR(Данные!A41="",NOT(ISNUMBER(Данные!E41)),NOT(ISNUMBER(Данные!F41)),Данные!F41=0),"",Данные!A41)</f>
        <v/>
      </c>
      <c r="B41" s="6">
        <f>IF(OR(Данные!A41="",NOT(ISNUMBER(Данные!E41)),NOT(ISNUMBER(Данные!F41)),Данные!F41=0),"",Данные!E41/Данные!F41)</f>
        <v/>
      </c>
      <c r="C41" s="6">
        <f>IF(OR(Данные!A41="",NOT(ISNUMBER(Данные!E41)),NOT(ISNUMBER(Данные!F41)),Данные!F41=0),"",B41*0.3)</f>
        <v/>
      </c>
      <c r="D41" s="6">
        <f>IF(OR(Данные!A41="",NOT(ISNUMBER(Данные!E41)),NOT(ISNUMBER(Данные!F41)),Данные!F41=0),"",Данные!G41)</f>
        <v/>
      </c>
      <c r="E41" s="6">
        <f>IF(OR(Данные!A41="",NOT(ISNUMBER(Данные!E41)),NOT(ISNUMBER(Данные!F41)),Данные!F41=0),"",Данные!G41-Данные!H41-Данные!I41+Данные!J41)</f>
        <v/>
      </c>
      <c r="F41" s="6">
        <f>IF(OR(Данные!A41="",NOT(ISNUMBER(Данные!E41)),NOT(ISNUMBER(Данные!F41)),Данные!F41=0),"",ROUND(Настройки!$B$3*C41*SQRT(Данные!K41),0))</f>
        <v/>
      </c>
      <c r="G41" s="6">
        <f>IF(OR(Данные!A41="",NOT(ISNUMBER(Данные!E41)),NOT(ISNUMBER(Данные!F41)),Данные!F41=0),"",ROUND(B41*Данные!K41+F41,0))</f>
        <v/>
      </c>
      <c r="H41" s="6">
        <f>IF(OR(Данные!A41="",NOT(ISNUMBER(Данные!E41)),NOT(ISNUMBER(Данные!F41)),Данные!F41=0),"",G41+Данные!N41)</f>
        <v/>
      </c>
      <c r="I41" s="6">
        <f>IF(OR(Данные!A41="",NOT(ISNUMBER(Данные!E41)),NOT(ISNUMBER(Данные!F41)),Данные!F41=0),"",F41+Данные!N41)</f>
        <v/>
      </c>
      <c r="J41" s="6">
        <f>IF(OR(OR(Данные!A41="",NOT(ISNUMBER(Данные!E41)),NOT(ISNUMBER(Данные!F41)),Данные!F41=0),B41=0),"",ROUND(D41/B41,1))</f>
        <v/>
      </c>
      <c r="K41" s="7">
        <f>IF(OR(OR(Данные!A41="",NOT(ISNUMBER(Данные!E41)),NOT(ISNUMBER(Данные!F41)),Данные!F41=0),I41=0),"",D41/I41)</f>
        <v/>
      </c>
      <c r="L41" s="6">
        <f>IF(OR(Данные!A41="",NOT(ISNUMBER(Данные!E41)),NOT(ISNUMBER(Данные!F41)),Данные!F41=0),"",IF(E41&gt;=G41,0,MAX(Данные!M41,CEILING(H41-E41,Данные!L41))))</f>
        <v/>
      </c>
    </row>
    <row r="42">
      <c r="A42" s="6">
        <f>IF(OR(Данные!A42="",NOT(ISNUMBER(Данные!E42)),NOT(ISNUMBER(Данные!F42)),Данные!F42=0),"",Данные!A42)</f>
        <v/>
      </c>
      <c r="B42" s="6">
        <f>IF(OR(Данные!A42="",NOT(ISNUMBER(Данные!E42)),NOT(ISNUMBER(Данные!F42)),Данные!F42=0),"",Данные!E42/Данные!F42)</f>
        <v/>
      </c>
      <c r="C42" s="6">
        <f>IF(OR(Данные!A42="",NOT(ISNUMBER(Данные!E42)),NOT(ISNUMBER(Данные!F42)),Данные!F42=0),"",B42*0.3)</f>
        <v/>
      </c>
      <c r="D42" s="6">
        <f>IF(OR(Данные!A42="",NOT(ISNUMBER(Данные!E42)),NOT(ISNUMBER(Данные!F42)),Данные!F42=0),"",Данные!G42)</f>
        <v/>
      </c>
      <c r="E42" s="6">
        <f>IF(OR(Данные!A42="",NOT(ISNUMBER(Данные!E42)),NOT(ISNUMBER(Данные!F42)),Данные!F42=0),"",Данные!G42-Данные!H42-Данные!I42+Данные!J42)</f>
        <v/>
      </c>
      <c r="F42" s="6">
        <f>IF(OR(Данные!A42="",NOT(ISNUMBER(Данные!E42)),NOT(ISNUMBER(Данные!F42)),Данные!F42=0),"",ROUND(Настройки!$B$3*C42*SQRT(Данные!K42),0))</f>
        <v/>
      </c>
      <c r="G42" s="6">
        <f>IF(OR(Данные!A42="",NOT(ISNUMBER(Данные!E42)),NOT(ISNUMBER(Данные!F42)),Данные!F42=0),"",ROUND(B42*Данные!K42+F42,0))</f>
        <v/>
      </c>
      <c r="H42" s="6">
        <f>IF(OR(Данные!A42="",NOT(ISNUMBER(Данные!E42)),NOT(ISNUMBER(Данные!F42)),Данные!F42=0),"",G42+Данные!N42)</f>
        <v/>
      </c>
      <c r="I42" s="6">
        <f>IF(OR(Данные!A42="",NOT(ISNUMBER(Данные!E42)),NOT(ISNUMBER(Данные!F42)),Данные!F42=0),"",F42+Данные!N42)</f>
        <v/>
      </c>
      <c r="J42" s="6">
        <f>IF(OR(OR(Данные!A42="",NOT(ISNUMBER(Данные!E42)),NOT(ISNUMBER(Данные!F42)),Данные!F42=0),B42=0),"",ROUND(D42/B42,1))</f>
        <v/>
      </c>
      <c r="K42" s="7">
        <f>IF(OR(OR(Данные!A42="",NOT(ISNUMBER(Данные!E42)),NOT(ISNUMBER(Данные!F42)),Данные!F42=0),I42=0),"",D42/I42)</f>
        <v/>
      </c>
      <c r="L42" s="6">
        <f>IF(OR(Данные!A42="",NOT(ISNUMBER(Данные!E42)),NOT(ISNUMBER(Данные!F42)),Данные!F42=0),"",IF(E42&gt;=G42,0,MAX(Данные!M42,CEILING(H42-E42,Данные!L42))))</f>
        <v/>
      </c>
    </row>
    <row r="43">
      <c r="A43" s="6">
        <f>IF(OR(Данные!A43="",NOT(ISNUMBER(Данные!E43)),NOT(ISNUMBER(Данные!F43)),Данные!F43=0),"",Данные!A43)</f>
        <v/>
      </c>
      <c r="B43" s="6">
        <f>IF(OR(Данные!A43="",NOT(ISNUMBER(Данные!E43)),NOT(ISNUMBER(Данные!F43)),Данные!F43=0),"",Данные!E43/Данные!F43)</f>
        <v/>
      </c>
      <c r="C43" s="6">
        <f>IF(OR(Данные!A43="",NOT(ISNUMBER(Данные!E43)),NOT(ISNUMBER(Данные!F43)),Данные!F43=0),"",B43*0.3)</f>
        <v/>
      </c>
      <c r="D43" s="6">
        <f>IF(OR(Данные!A43="",NOT(ISNUMBER(Данные!E43)),NOT(ISNUMBER(Данные!F43)),Данные!F43=0),"",Данные!G43)</f>
        <v/>
      </c>
      <c r="E43" s="6">
        <f>IF(OR(Данные!A43="",NOT(ISNUMBER(Данные!E43)),NOT(ISNUMBER(Данные!F43)),Данные!F43=0),"",Данные!G43-Данные!H43-Данные!I43+Данные!J43)</f>
        <v/>
      </c>
      <c r="F43" s="6">
        <f>IF(OR(Данные!A43="",NOT(ISNUMBER(Данные!E43)),NOT(ISNUMBER(Данные!F43)),Данные!F43=0),"",ROUND(Настройки!$B$3*C43*SQRT(Данные!K43),0))</f>
        <v/>
      </c>
      <c r="G43" s="6">
        <f>IF(OR(Данные!A43="",NOT(ISNUMBER(Данные!E43)),NOT(ISNUMBER(Данные!F43)),Данные!F43=0),"",ROUND(B43*Данные!K43+F43,0))</f>
        <v/>
      </c>
      <c r="H43" s="6">
        <f>IF(OR(Данные!A43="",NOT(ISNUMBER(Данные!E43)),NOT(ISNUMBER(Данные!F43)),Данные!F43=0),"",G43+Данные!N43)</f>
        <v/>
      </c>
      <c r="I43" s="6">
        <f>IF(OR(Данные!A43="",NOT(ISNUMBER(Данные!E43)),NOT(ISNUMBER(Данные!F43)),Данные!F43=0),"",F43+Данные!N43)</f>
        <v/>
      </c>
      <c r="J43" s="6">
        <f>IF(OR(OR(Данные!A43="",NOT(ISNUMBER(Данные!E43)),NOT(ISNUMBER(Данные!F43)),Данные!F43=0),B43=0),"",ROUND(D43/B43,1))</f>
        <v/>
      </c>
      <c r="K43" s="7">
        <f>IF(OR(OR(Данные!A43="",NOT(ISNUMBER(Данные!E43)),NOT(ISNUMBER(Данные!F43)),Данные!F43=0),I43=0),"",D43/I43)</f>
        <v/>
      </c>
      <c r="L43" s="6">
        <f>IF(OR(Данные!A43="",NOT(ISNUMBER(Данные!E43)),NOT(ISNUMBER(Данные!F43)),Данные!F43=0),"",IF(E43&gt;=G43,0,MAX(Данные!M43,CEILING(H43-E43,Данные!L43))))</f>
        <v/>
      </c>
    </row>
    <row r="44">
      <c r="A44" s="6">
        <f>IF(OR(Данные!A44="",NOT(ISNUMBER(Данные!E44)),NOT(ISNUMBER(Данные!F44)),Данные!F44=0),"",Данные!A44)</f>
        <v/>
      </c>
      <c r="B44" s="6">
        <f>IF(OR(Данные!A44="",NOT(ISNUMBER(Данные!E44)),NOT(ISNUMBER(Данные!F44)),Данные!F44=0),"",Данные!E44/Данные!F44)</f>
        <v/>
      </c>
      <c r="C44" s="6">
        <f>IF(OR(Данные!A44="",NOT(ISNUMBER(Данные!E44)),NOT(ISNUMBER(Данные!F44)),Данные!F44=0),"",B44*0.3)</f>
        <v/>
      </c>
      <c r="D44" s="6">
        <f>IF(OR(Данные!A44="",NOT(ISNUMBER(Данные!E44)),NOT(ISNUMBER(Данные!F44)),Данные!F44=0),"",Данные!G44)</f>
        <v/>
      </c>
      <c r="E44" s="6">
        <f>IF(OR(Данные!A44="",NOT(ISNUMBER(Данные!E44)),NOT(ISNUMBER(Данные!F44)),Данные!F44=0),"",Данные!G44-Данные!H44-Данные!I44+Данные!J44)</f>
        <v/>
      </c>
      <c r="F44" s="6">
        <f>IF(OR(Данные!A44="",NOT(ISNUMBER(Данные!E44)),NOT(ISNUMBER(Данные!F44)),Данные!F44=0),"",ROUND(Настройки!$B$3*C44*SQRT(Данные!K44),0))</f>
        <v/>
      </c>
      <c r="G44" s="6">
        <f>IF(OR(Данные!A44="",NOT(ISNUMBER(Данные!E44)),NOT(ISNUMBER(Данные!F44)),Данные!F44=0),"",ROUND(B44*Данные!K44+F44,0))</f>
        <v/>
      </c>
      <c r="H44" s="6">
        <f>IF(OR(Данные!A44="",NOT(ISNUMBER(Данные!E44)),NOT(ISNUMBER(Данные!F44)),Данные!F44=0),"",G44+Данные!N44)</f>
        <v/>
      </c>
      <c r="I44" s="6">
        <f>IF(OR(Данные!A44="",NOT(ISNUMBER(Данные!E44)),NOT(ISNUMBER(Данные!F44)),Данные!F44=0),"",F44+Данные!N44)</f>
        <v/>
      </c>
      <c r="J44" s="6">
        <f>IF(OR(OR(Данные!A44="",NOT(ISNUMBER(Данные!E44)),NOT(ISNUMBER(Данные!F44)),Данные!F44=0),B44=0),"",ROUND(D44/B44,1))</f>
        <v/>
      </c>
      <c r="K44" s="7">
        <f>IF(OR(OR(Данные!A44="",NOT(ISNUMBER(Данные!E44)),NOT(ISNUMBER(Данные!F44)),Данные!F44=0),I44=0),"",D44/I44)</f>
        <v/>
      </c>
      <c r="L44" s="6">
        <f>IF(OR(Данные!A44="",NOT(ISNUMBER(Данные!E44)),NOT(ISNUMBER(Данные!F44)),Данные!F44=0),"",IF(E44&gt;=G44,0,MAX(Данные!M44,CEILING(H44-E44,Данные!L44))))</f>
        <v/>
      </c>
    </row>
    <row r="45">
      <c r="A45" s="6">
        <f>IF(OR(Данные!A45="",NOT(ISNUMBER(Данные!E45)),NOT(ISNUMBER(Данные!F45)),Данные!F45=0),"",Данные!A45)</f>
        <v/>
      </c>
      <c r="B45" s="6">
        <f>IF(OR(Данные!A45="",NOT(ISNUMBER(Данные!E45)),NOT(ISNUMBER(Данные!F45)),Данные!F45=0),"",Данные!E45/Данные!F45)</f>
        <v/>
      </c>
      <c r="C45" s="6">
        <f>IF(OR(Данные!A45="",NOT(ISNUMBER(Данные!E45)),NOT(ISNUMBER(Данные!F45)),Данные!F45=0),"",B45*0.3)</f>
        <v/>
      </c>
      <c r="D45" s="6">
        <f>IF(OR(Данные!A45="",NOT(ISNUMBER(Данные!E45)),NOT(ISNUMBER(Данные!F45)),Данные!F45=0),"",Данные!G45)</f>
        <v/>
      </c>
      <c r="E45" s="6">
        <f>IF(OR(Данные!A45="",NOT(ISNUMBER(Данные!E45)),NOT(ISNUMBER(Данные!F45)),Данные!F45=0),"",Данные!G45-Данные!H45-Данные!I45+Данные!J45)</f>
        <v/>
      </c>
      <c r="F45" s="6">
        <f>IF(OR(Данные!A45="",NOT(ISNUMBER(Данные!E45)),NOT(ISNUMBER(Данные!F45)),Данные!F45=0),"",ROUND(Настройки!$B$3*C45*SQRT(Данные!K45),0))</f>
        <v/>
      </c>
      <c r="G45" s="6">
        <f>IF(OR(Данные!A45="",NOT(ISNUMBER(Данные!E45)),NOT(ISNUMBER(Данные!F45)),Данные!F45=0),"",ROUND(B45*Данные!K45+F45,0))</f>
        <v/>
      </c>
      <c r="H45" s="6">
        <f>IF(OR(Данные!A45="",NOT(ISNUMBER(Данные!E45)),NOT(ISNUMBER(Данные!F45)),Данные!F45=0),"",G45+Данные!N45)</f>
        <v/>
      </c>
      <c r="I45" s="6">
        <f>IF(OR(Данные!A45="",NOT(ISNUMBER(Данные!E45)),NOT(ISNUMBER(Данные!F45)),Данные!F45=0),"",F45+Данные!N45)</f>
        <v/>
      </c>
      <c r="J45" s="6">
        <f>IF(OR(OR(Данные!A45="",NOT(ISNUMBER(Данные!E45)),NOT(ISNUMBER(Данные!F45)),Данные!F45=0),B45=0),"",ROUND(D45/B45,1))</f>
        <v/>
      </c>
      <c r="K45" s="7">
        <f>IF(OR(OR(Данные!A45="",NOT(ISNUMBER(Данные!E45)),NOT(ISNUMBER(Данные!F45)),Данные!F45=0),I45=0),"",D45/I45)</f>
        <v/>
      </c>
      <c r="L45" s="6">
        <f>IF(OR(Данные!A45="",NOT(ISNUMBER(Данные!E45)),NOT(ISNUMBER(Данные!F45)),Данные!F45=0),"",IF(E45&gt;=G45,0,MAX(Данные!M45,CEILING(H45-E45,Данные!L45))))</f>
        <v/>
      </c>
    </row>
    <row r="46">
      <c r="A46" s="6">
        <f>IF(OR(Данные!A46="",NOT(ISNUMBER(Данные!E46)),NOT(ISNUMBER(Данные!F46)),Данные!F46=0),"",Данные!A46)</f>
        <v/>
      </c>
      <c r="B46" s="6">
        <f>IF(OR(Данные!A46="",NOT(ISNUMBER(Данные!E46)),NOT(ISNUMBER(Данные!F46)),Данные!F46=0),"",Данные!E46/Данные!F46)</f>
        <v/>
      </c>
      <c r="C46" s="6">
        <f>IF(OR(Данные!A46="",NOT(ISNUMBER(Данные!E46)),NOT(ISNUMBER(Данные!F46)),Данные!F46=0),"",B46*0.3)</f>
        <v/>
      </c>
      <c r="D46" s="6">
        <f>IF(OR(Данные!A46="",NOT(ISNUMBER(Данные!E46)),NOT(ISNUMBER(Данные!F46)),Данные!F46=0),"",Данные!G46)</f>
        <v/>
      </c>
      <c r="E46" s="6">
        <f>IF(OR(Данные!A46="",NOT(ISNUMBER(Данные!E46)),NOT(ISNUMBER(Данные!F46)),Данные!F46=0),"",Данные!G46-Данные!H46-Данные!I46+Данные!J46)</f>
        <v/>
      </c>
      <c r="F46" s="6">
        <f>IF(OR(Данные!A46="",NOT(ISNUMBER(Данные!E46)),NOT(ISNUMBER(Данные!F46)),Данные!F46=0),"",ROUND(Настройки!$B$3*C46*SQRT(Данные!K46),0))</f>
        <v/>
      </c>
      <c r="G46" s="6">
        <f>IF(OR(Данные!A46="",NOT(ISNUMBER(Данные!E46)),NOT(ISNUMBER(Данные!F46)),Данные!F46=0),"",ROUND(B46*Данные!K46+F46,0))</f>
        <v/>
      </c>
      <c r="H46" s="6">
        <f>IF(OR(Данные!A46="",NOT(ISNUMBER(Данные!E46)),NOT(ISNUMBER(Данные!F46)),Данные!F46=0),"",G46+Данные!N46)</f>
        <v/>
      </c>
      <c r="I46" s="6">
        <f>IF(OR(Данные!A46="",NOT(ISNUMBER(Данные!E46)),NOT(ISNUMBER(Данные!F46)),Данные!F46=0),"",F46+Данные!N46)</f>
        <v/>
      </c>
      <c r="J46" s="6">
        <f>IF(OR(OR(Данные!A46="",NOT(ISNUMBER(Данные!E46)),NOT(ISNUMBER(Данные!F46)),Данные!F46=0),B46=0),"",ROUND(D46/B46,1))</f>
        <v/>
      </c>
      <c r="K46" s="7">
        <f>IF(OR(OR(Данные!A46="",NOT(ISNUMBER(Данные!E46)),NOT(ISNUMBER(Данные!F46)),Данные!F46=0),I46=0),"",D46/I46)</f>
        <v/>
      </c>
      <c r="L46" s="6">
        <f>IF(OR(Данные!A46="",NOT(ISNUMBER(Данные!E46)),NOT(ISNUMBER(Данные!F46)),Данные!F46=0),"",IF(E46&gt;=G46,0,MAX(Данные!M46,CEILING(H46-E46,Данные!L46))))</f>
        <v/>
      </c>
    </row>
    <row r="47">
      <c r="A47" s="6">
        <f>IF(OR(Данные!A47="",NOT(ISNUMBER(Данные!E47)),NOT(ISNUMBER(Данные!F47)),Данные!F47=0),"",Данные!A47)</f>
        <v/>
      </c>
      <c r="B47" s="6">
        <f>IF(OR(Данные!A47="",NOT(ISNUMBER(Данные!E47)),NOT(ISNUMBER(Данные!F47)),Данные!F47=0),"",Данные!E47/Данные!F47)</f>
        <v/>
      </c>
      <c r="C47" s="6">
        <f>IF(OR(Данные!A47="",NOT(ISNUMBER(Данные!E47)),NOT(ISNUMBER(Данные!F47)),Данные!F47=0),"",B47*0.3)</f>
        <v/>
      </c>
      <c r="D47" s="6">
        <f>IF(OR(Данные!A47="",NOT(ISNUMBER(Данные!E47)),NOT(ISNUMBER(Данные!F47)),Данные!F47=0),"",Данные!G47)</f>
        <v/>
      </c>
      <c r="E47" s="6">
        <f>IF(OR(Данные!A47="",NOT(ISNUMBER(Данные!E47)),NOT(ISNUMBER(Данные!F47)),Данные!F47=0),"",Данные!G47-Данные!H47-Данные!I47+Данные!J47)</f>
        <v/>
      </c>
      <c r="F47" s="6">
        <f>IF(OR(Данные!A47="",NOT(ISNUMBER(Данные!E47)),NOT(ISNUMBER(Данные!F47)),Данные!F47=0),"",ROUND(Настройки!$B$3*C47*SQRT(Данные!K47),0))</f>
        <v/>
      </c>
      <c r="G47" s="6">
        <f>IF(OR(Данные!A47="",NOT(ISNUMBER(Данные!E47)),NOT(ISNUMBER(Данные!F47)),Данные!F47=0),"",ROUND(B47*Данные!K47+F47,0))</f>
        <v/>
      </c>
      <c r="H47" s="6">
        <f>IF(OR(Данные!A47="",NOT(ISNUMBER(Данные!E47)),NOT(ISNUMBER(Данные!F47)),Данные!F47=0),"",G47+Данные!N47)</f>
        <v/>
      </c>
      <c r="I47" s="6">
        <f>IF(OR(Данные!A47="",NOT(ISNUMBER(Данные!E47)),NOT(ISNUMBER(Данные!F47)),Данные!F47=0),"",F47+Данные!N47)</f>
        <v/>
      </c>
      <c r="J47" s="6">
        <f>IF(OR(OR(Данные!A47="",NOT(ISNUMBER(Данные!E47)),NOT(ISNUMBER(Данные!F47)),Данные!F47=0),B47=0),"",ROUND(D47/B47,1))</f>
        <v/>
      </c>
      <c r="K47" s="7">
        <f>IF(OR(OR(Данные!A47="",NOT(ISNUMBER(Данные!E47)),NOT(ISNUMBER(Данные!F47)),Данные!F47=0),I47=0),"",D47/I47)</f>
        <v/>
      </c>
      <c r="L47" s="6">
        <f>IF(OR(Данные!A47="",NOT(ISNUMBER(Данные!E47)),NOT(ISNUMBER(Данные!F47)),Данные!F47=0),"",IF(E47&gt;=G47,0,MAX(Данные!M47,CEILING(H47-E47,Данные!L47))))</f>
        <v/>
      </c>
    </row>
    <row r="48">
      <c r="A48" s="6">
        <f>IF(OR(Данные!A48="",NOT(ISNUMBER(Данные!E48)),NOT(ISNUMBER(Данные!F48)),Данные!F48=0),"",Данные!A48)</f>
        <v/>
      </c>
      <c r="B48" s="6">
        <f>IF(OR(Данные!A48="",NOT(ISNUMBER(Данные!E48)),NOT(ISNUMBER(Данные!F48)),Данные!F48=0),"",Данные!E48/Данные!F48)</f>
        <v/>
      </c>
      <c r="C48" s="6">
        <f>IF(OR(Данные!A48="",NOT(ISNUMBER(Данные!E48)),NOT(ISNUMBER(Данные!F48)),Данные!F48=0),"",B48*0.3)</f>
        <v/>
      </c>
      <c r="D48" s="6">
        <f>IF(OR(Данные!A48="",NOT(ISNUMBER(Данные!E48)),NOT(ISNUMBER(Данные!F48)),Данные!F48=0),"",Данные!G48)</f>
        <v/>
      </c>
      <c r="E48" s="6">
        <f>IF(OR(Данные!A48="",NOT(ISNUMBER(Данные!E48)),NOT(ISNUMBER(Данные!F48)),Данные!F48=0),"",Данные!G48-Данные!H48-Данные!I48+Данные!J48)</f>
        <v/>
      </c>
      <c r="F48" s="6">
        <f>IF(OR(Данные!A48="",NOT(ISNUMBER(Данные!E48)),NOT(ISNUMBER(Данные!F48)),Данные!F48=0),"",ROUND(Настройки!$B$3*C48*SQRT(Данные!K48),0))</f>
        <v/>
      </c>
      <c r="G48" s="6">
        <f>IF(OR(Данные!A48="",NOT(ISNUMBER(Данные!E48)),NOT(ISNUMBER(Данные!F48)),Данные!F48=0),"",ROUND(B48*Данные!K48+F48,0))</f>
        <v/>
      </c>
      <c r="H48" s="6">
        <f>IF(OR(Данные!A48="",NOT(ISNUMBER(Данные!E48)),NOT(ISNUMBER(Данные!F48)),Данные!F48=0),"",G48+Данные!N48)</f>
        <v/>
      </c>
      <c r="I48" s="6">
        <f>IF(OR(Данные!A48="",NOT(ISNUMBER(Данные!E48)),NOT(ISNUMBER(Данные!F48)),Данные!F48=0),"",F48+Данные!N48)</f>
        <v/>
      </c>
      <c r="J48" s="6">
        <f>IF(OR(OR(Данные!A48="",NOT(ISNUMBER(Данные!E48)),NOT(ISNUMBER(Данные!F48)),Данные!F48=0),B48=0),"",ROUND(D48/B48,1))</f>
        <v/>
      </c>
      <c r="K48" s="7">
        <f>IF(OR(OR(Данные!A48="",NOT(ISNUMBER(Данные!E48)),NOT(ISNUMBER(Данные!F48)),Данные!F48=0),I48=0),"",D48/I48)</f>
        <v/>
      </c>
      <c r="L48" s="6">
        <f>IF(OR(Данные!A48="",NOT(ISNUMBER(Данные!E48)),NOT(ISNUMBER(Данные!F48)),Данные!F48=0),"",IF(E48&gt;=G48,0,MAX(Данные!M48,CEILING(H48-E48,Данные!L48))))</f>
        <v/>
      </c>
    </row>
    <row r="49">
      <c r="A49" s="6">
        <f>IF(OR(Данные!A49="",NOT(ISNUMBER(Данные!E49)),NOT(ISNUMBER(Данные!F49)),Данные!F49=0),"",Данные!A49)</f>
        <v/>
      </c>
      <c r="B49" s="6">
        <f>IF(OR(Данные!A49="",NOT(ISNUMBER(Данные!E49)),NOT(ISNUMBER(Данные!F49)),Данные!F49=0),"",Данные!E49/Данные!F49)</f>
        <v/>
      </c>
      <c r="C49" s="6">
        <f>IF(OR(Данные!A49="",NOT(ISNUMBER(Данные!E49)),NOT(ISNUMBER(Данные!F49)),Данные!F49=0),"",B49*0.3)</f>
        <v/>
      </c>
      <c r="D49" s="6">
        <f>IF(OR(Данные!A49="",NOT(ISNUMBER(Данные!E49)),NOT(ISNUMBER(Данные!F49)),Данные!F49=0),"",Данные!G49)</f>
        <v/>
      </c>
      <c r="E49" s="6">
        <f>IF(OR(Данные!A49="",NOT(ISNUMBER(Данные!E49)),NOT(ISNUMBER(Данные!F49)),Данные!F49=0),"",Данные!G49-Данные!H49-Данные!I49+Данные!J49)</f>
        <v/>
      </c>
      <c r="F49" s="6">
        <f>IF(OR(Данные!A49="",NOT(ISNUMBER(Данные!E49)),NOT(ISNUMBER(Данные!F49)),Данные!F49=0),"",ROUND(Настройки!$B$3*C49*SQRT(Данные!K49),0))</f>
        <v/>
      </c>
      <c r="G49" s="6">
        <f>IF(OR(Данные!A49="",NOT(ISNUMBER(Данные!E49)),NOT(ISNUMBER(Данные!F49)),Данные!F49=0),"",ROUND(B49*Данные!K49+F49,0))</f>
        <v/>
      </c>
      <c r="H49" s="6">
        <f>IF(OR(Данные!A49="",NOT(ISNUMBER(Данные!E49)),NOT(ISNUMBER(Данные!F49)),Данные!F49=0),"",G49+Данные!N49)</f>
        <v/>
      </c>
      <c r="I49" s="6">
        <f>IF(OR(Данные!A49="",NOT(ISNUMBER(Данные!E49)),NOT(ISNUMBER(Данные!F49)),Данные!F49=0),"",F49+Данные!N49)</f>
        <v/>
      </c>
      <c r="J49" s="6">
        <f>IF(OR(OR(Данные!A49="",NOT(ISNUMBER(Данные!E49)),NOT(ISNUMBER(Данные!F49)),Данные!F49=0),B49=0),"",ROUND(D49/B49,1))</f>
        <v/>
      </c>
      <c r="K49" s="7">
        <f>IF(OR(OR(Данные!A49="",NOT(ISNUMBER(Данные!E49)),NOT(ISNUMBER(Данные!F49)),Данные!F49=0),I49=0),"",D49/I49)</f>
        <v/>
      </c>
      <c r="L49" s="6">
        <f>IF(OR(Данные!A49="",NOT(ISNUMBER(Данные!E49)),NOT(ISNUMBER(Данные!F49)),Данные!F49=0),"",IF(E49&gt;=G49,0,MAX(Данные!M49,CEILING(H49-E49,Данные!L49))))</f>
        <v/>
      </c>
    </row>
    <row r="50">
      <c r="A50" s="6">
        <f>IF(OR(Данные!A50="",NOT(ISNUMBER(Данные!E50)),NOT(ISNUMBER(Данные!F50)),Данные!F50=0),"",Данные!A50)</f>
        <v/>
      </c>
      <c r="B50" s="6">
        <f>IF(OR(Данные!A50="",NOT(ISNUMBER(Данные!E50)),NOT(ISNUMBER(Данные!F50)),Данные!F50=0),"",Данные!E50/Данные!F50)</f>
        <v/>
      </c>
      <c r="C50" s="6">
        <f>IF(OR(Данные!A50="",NOT(ISNUMBER(Данные!E50)),NOT(ISNUMBER(Данные!F50)),Данные!F50=0),"",B50*0.3)</f>
        <v/>
      </c>
      <c r="D50" s="6">
        <f>IF(OR(Данные!A50="",NOT(ISNUMBER(Данные!E50)),NOT(ISNUMBER(Данные!F50)),Данные!F50=0),"",Данные!G50)</f>
        <v/>
      </c>
      <c r="E50" s="6">
        <f>IF(OR(Данные!A50="",NOT(ISNUMBER(Данные!E50)),NOT(ISNUMBER(Данные!F50)),Данные!F50=0),"",Данные!G50-Данные!H50-Данные!I50+Данные!J50)</f>
        <v/>
      </c>
      <c r="F50" s="6">
        <f>IF(OR(Данные!A50="",NOT(ISNUMBER(Данные!E50)),NOT(ISNUMBER(Данные!F50)),Данные!F50=0),"",ROUND(Настройки!$B$3*C50*SQRT(Данные!K50),0))</f>
        <v/>
      </c>
      <c r="G50" s="6">
        <f>IF(OR(Данные!A50="",NOT(ISNUMBER(Данные!E50)),NOT(ISNUMBER(Данные!F50)),Данные!F50=0),"",ROUND(B50*Данные!K50+F50,0))</f>
        <v/>
      </c>
      <c r="H50" s="6">
        <f>IF(OR(Данные!A50="",NOT(ISNUMBER(Данные!E50)),NOT(ISNUMBER(Данные!F50)),Данные!F50=0),"",G50+Данные!N50)</f>
        <v/>
      </c>
      <c r="I50" s="6">
        <f>IF(OR(Данные!A50="",NOT(ISNUMBER(Данные!E50)),NOT(ISNUMBER(Данные!F50)),Данные!F50=0),"",F50+Данные!N50)</f>
        <v/>
      </c>
      <c r="J50" s="6">
        <f>IF(OR(OR(Данные!A50="",NOT(ISNUMBER(Данные!E50)),NOT(ISNUMBER(Данные!F50)),Данные!F50=0),B50=0),"",ROUND(D50/B50,1))</f>
        <v/>
      </c>
      <c r="K50" s="7">
        <f>IF(OR(OR(Данные!A50="",NOT(ISNUMBER(Данные!E50)),NOT(ISNUMBER(Данные!F50)),Данные!F50=0),I50=0),"",D50/I50)</f>
        <v/>
      </c>
      <c r="L50" s="6">
        <f>IF(OR(Данные!A50="",NOT(ISNUMBER(Данные!E50)),NOT(ISNUMBER(Данные!F50)),Данные!F50=0),"",IF(E50&gt;=G50,0,MAX(Данные!M50,CEILING(H50-E50,Данные!L50))))</f>
        <v/>
      </c>
    </row>
    <row r="51">
      <c r="A51" s="6">
        <f>IF(OR(Данные!A51="",NOT(ISNUMBER(Данные!E51)),NOT(ISNUMBER(Данные!F51)),Данные!F51=0),"",Данные!A51)</f>
        <v/>
      </c>
      <c r="B51" s="6">
        <f>IF(OR(Данные!A51="",NOT(ISNUMBER(Данные!E51)),NOT(ISNUMBER(Данные!F51)),Данные!F51=0),"",Данные!E51/Данные!F51)</f>
        <v/>
      </c>
      <c r="C51" s="6">
        <f>IF(OR(Данные!A51="",NOT(ISNUMBER(Данные!E51)),NOT(ISNUMBER(Данные!F51)),Данные!F51=0),"",B51*0.3)</f>
        <v/>
      </c>
      <c r="D51" s="6">
        <f>IF(OR(Данные!A51="",NOT(ISNUMBER(Данные!E51)),NOT(ISNUMBER(Данные!F51)),Данные!F51=0),"",Данные!G51)</f>
        <v/>
      </c>
      <c r="E51" s="6">
        <f>IF(OR(Данные!A51="",NOT(ISNUMBER(Данные!E51)),NOT(ISNUMBER(Данные!F51)),Данные!F51=0),"",Данные!G51-Данные!H51-Данные!I51+Данные!J51)</f>
        <v/>
      </c>
      <c r="F51" s="6">
        <f>IF(OR(Данные!A51="",NOT(ISNUMBER(Данные!E51)),NOT(ISNUMBER(Данные!F51)),Данные!F51=0),"",ROUND(Настройки!$B$3*C51*SQRT(Данные!K51),0))</f>
        <v/>
      </c>
      <c r="G51" s="6">
        <f>IF(OR(Данные!A51="",NOT(ISNUMBER(Данные!E51)),NOT(ISNUMBER(Данные!F51)),Данные!F51=0),"",ROUND(B51*Данные!K51+F51,0))</f>
        <v/>
      </c>
      <c r="H51" s="6">
        <f>IF(OR(Данные!A51="",NOT(ISNUMBER(Данные!E51)),NOT(ISNUMBER(Данные!F51)),Данные!F51=0),"",G51+Данные!N51)</f>
        <v/>
      </c>
      <c r="I51" s="6">
        <f>IF(OR(Данные!A51="",NOT(ISNUMBER(Данные!E51)),NOT(ISNUMBER(Данные!F51)),Данные!F51=0),"",F51+Данные!N51)</f>
        <v/>
      </c>
      <c r="J51" s="6">
        <f>IF(OR(OR(Данные!A51="",NOT(ISNUMBER(Данные!E51)),NOT(ISNUMBER(Данные!F51)),Данные!F51=0),B51=0),"",ROUND(D51/B51,1))</f>
        <v/>
      </c>
      <c r="K51" s="7">
        <f>IF(OR(OR(Данные!A51="",NOT(ISNUMBER(Данные!E51)),NOT(ISNUMBER(Данные!F51)),Данные!F51=0),I51=0),"",D51/I51)</f>
        <v/>
      </c>
      <c r="L51" s="6">
        <f>IF(OR(Данные!A51="",NOT(ISNUMBER(Данные!E51)),NOT(ISNUMBER(Данные!F51)),Данные!F51=0),"",IF(E51&gt;=G51,0,MAX(Данные!M51,CEILING(H51-E51,Данные!L51))))</f>
        <v/>
      </c>
    </row>
    <row r="52">
      <c r="A52" s="6">
        <f>IF(OR(Данные!A52="",NOT(ISNUMBER(Данные!E52)),NOT(ISNUMBER(Данные!F52)),Данные!F52=0),"",Данные!A52)</f>
        <v/>
      </c>
      <c r="B52" s="6">
        <f>IF(OR(Данные!A52="",NOT(ISNUMBER(Данные!E52)),NOT(ISNUMBER(Данные!F52)),Данные!F52=0),"",Данные!E52/Данные!F52)</f>
        <v/>
      </c>
      <c r="C52" s="6">
        <f>IF(OR(Данные!A52="",NOT(ISNUMBER(Данные!E52)),NOT(ISNUMBER(Данные!F52)),Данные!F52=0),"",B52*0.3)</f>
        <v/>
      </c>
      <c r="D52" s="6">
        <f>IF(OR(Данные!A52="",NOT(ISNUMBER(Данные!E52)),NOT(ISNUMBER(Данные!F52)),Данные!F52=0),"",Данные!G52)</f>
        <v/>
      </c>
      <c r="E52" s="6">
        <f>IF(OR(Данные!A52="",NOT(ISNUMBER(Данные!E52)),NOT(ISNUMBER(Данные!F52)),Данные!F52=0),"",Данные!G52-Данные!H52-Данные!I52+Данные!J52)</f>
        <v/>
      </c>
      <c r="F52" s="6">
        <f>IF(OR(Данные!A52="",NOT(ISNUMBER(Данные!E52)),NOT(ISNUMBER(Данные!F52)),Данные!F52=0),"",ROUND(Настройки!$B$3*C52*SQRT(Данные!K52),0))</f>
        <v/>
      </c>
      <c r="G52" s="6">
        <f>IF(OR(Данные!A52="",NOT(ISNUMBER(Данные!E52)),NOT(ISNUMBER(Данные!F52)),Данные!F52=0),"",ROUND(B52*Данные!K52+F52,0))</f>
        <v/>
      </c>
      <c r="H52" s="6">
        <f>IF(OR(Данные!A52="",NOT(ISNUMBER(Данные!E52)),NOT(ISNUMBER(Данные!F52)),Данные!F52=0),"",G52+Данные!N52)</f>
        <v/>
      </c>
      <c r="I52" s="6">
        <f>IF(OR(Данные!A52="",NOT(ISNUMBER(Данные!E52)),NOT(ISNUMBER(Данные!F52)),Данные!F52=0),"",F52+Данные!N52)</f>
        <v/>
      </c>
      <c r="J52" s="6">
        <f>IF(OR(OR(Данные!A52="",NOT(ISNUMBER(Данные!E52)),NOT(ISNUMBER(Данные!F52)),Данные!F52=0),B52=0),"",ROUND(D52/B52,1))</f>
        <v/>
      </c>
      <c r="K52" s="7">
        <f>IF(OR(OR(Данные!A52="",NOT(ISNUMBER(Данные!E52)),NOT(ISNUMBER(Данные!F52)),Данные!F52=0),I52=0),"",D52/I52)</f>
        <v/>
      </c>
      <c r="L52" s="6">
        <f>IF(OR(Данные!A52="",NOT(ISNUMBER(Данные!E52)),NOT(ISNUMBER(Данные!F52)),Данные!F52=0),"",IF(E52&gt;=G52,0,MAX(Данные!M52,CEILING(H52-E52,Данные!L52))))</f>
        <v/>
      </c>
    </row>
    <row r="53">
      <c r="A53" s="6">
        <f>IF(OR(Данные!A53="",NOT(ISNUMBER(Данные!E53)),NOT(ISNUMBER(Данные!F53)),Данные!F53=0),"",Данные!A53)</f>
        <v/>
      </c>
      <c r="B53" s="6">
        <f>IF(OR(Данные!A53="",NOT(ISNUMBER(Данные!E53)),NOT(ISNUMBER(Данные!F53)),Данные!F53=0),"",Данные!E53/Данные!F53)</f>
        <v/>
      </c>
      <c r="C53" s="6">
        <f>IF(OR(Данные!A53="",NOT(ISNUMBER(Данные!E53)),NOT(ISNUMBER(Данные!F53)),Данные!F53=0),"",B53*0.3)</f>
        <v/>
      </c>
      <c r="D53" s="6">
        <f>IF(OR(Данные!A53="",NOT(ISNUMBER(Данные!E53)),NOT(ISNUMBER(Данные!F53)),Данные!F53=0),"",Данные!G53)</f>
        <v/>
      </c>
      <c r="E53" s="6">
        <f>IF(OR(Данные!A53="",NOT(ISNUMBER(Данные!E53)),NOT(ISNUMBER(Данные!F53)),Данные!F53=0),"",Данные!G53-Данные!H53-Данные!I53+Данные!J53)</f>
        <v/>
      </c>
      <c r="F53" s="6">
        <f>IF(OR(Данные!A53="",NOT(ISNUMBER(Данные!E53)),NOT(ISNUMBER(Данные!F53)),Данные!F53=0),"",ROUND(Настройки!$B$3*C53*SQRT(Данные!K53),0))</f>
        <v/>
      </c>
      <c r="G53" s="6">
        <f>IF(OR(Данные!A53="",NOT(ISNUMBER(Данные!E53)),NOT(ISNUMBER(Данные!F53)),Данные!F53=0),"",ROUND(B53*Данные!K53+F53,0))</f>
        <v/>
      </c>
      <c r="H53" s="6">
        <f>IF(OR(Данные!A53="",NOT(ISNUMBER(Данные!E53)),NOT(ISNUMBER(Данные!F53)),Данные!F53=0),"",G53+Данные!N53)</f>
        <v/>
      </c>
      <c r="I53" s="6">
        <f>IF(OR(Данные!A53="",NOT(ISNUMBER(Данные!E53)),NOT(ISNUMBER(Данные!F53)),Данные!F53=0),"",F53+Данные!N53)</f>
        <v/>
      </c>
      <c r="J53" s="6">
        <f>IF(OR(OR(Данные!A53="",NOT(ISNUMBER(Данные!E53)),NOT(ISNUMBER(Данные!F53)),Данные!F53=0),B53=0),"",ROUND(D53/B53,1))</f>
        <v/>
      </c>
      <c r="K53" s="7">
        <f>IF(OR(OR(Данные!A53="",NOT(ISNUMBER(Данные!E53)),NOT(ISNUMBER(Данные!F53)),Данные!F53=0),I53=0),"",D53/I53)</f>
        <v/>
      </c>
      <c r="L53" s="6">
        <f>IF(OR(Данные!A53="",NOT(ISNUMBER(Данные!E53)),NOT(ISNUMBER(Данные!F53)),Данные!F53=0),"",IF(E53&gt;=G53,0,MAX(Данные!M53,CEILING(H53-E53,Данные!L53))))</f>
        <v/>
      </c>
    </row>
    <row r="54">
      <c r="A54" s="6">
        <f>IF(OR(Данные!A54="",NOT(ISNUMBER(Данные!E54)),NOT(ISNUMBER(Данные!F54)),Данные!F54=0),"",Данные!A54)</f>
        <v/>
      </c>
      <c r="B54" s="6">
        <f>IF(OR(Данные!A54="",NOT(ISNUMBER(Данные!E54)),NOT(ISNUMBER(Данные!F54)),Данные!F54=0),"",Данные!E54/Данные!F54)</f>
        <v/>
      </c>
      <c r="C54" s="6">
        <f>IF(OR(Данные!A54="",NOT(ISNUMBER(Данные!E54)),NOT(ISNUMBER(Данные!F54)),Данные!F54=0),"",B54*0.3)</f>
        <v/>
      </c>
      <c r="D54" s="6">
        <f>IF(OR(Данные!A54="",NOT(ISNUMBER(Данные!E54)),NOT(ISNUMBER(Данные!F54)),Данные!F54=0),"",Данные!G54)</f>
        <v/>
      </c>
      <c r="E54" s="6">
        <f>IF(OR(Данные!A54="",NOT(ISNUMBER(Данные!E54)),NOT(ISNUMBER(Данные!F54)),Данные!F54=0),"",Данные!G54-Данные!H54-Данные!I54+Данные!J54)</f>
        <v/>
      </c>
      <c r="F54" s="6">
        <f>IF(OR(Данные!A54="",NOT(ISNUMBER(Данные!E54)),NOT(ISNUMBER(Данные!F54)),Данные!F54=0),"",ROUND(Настройки!$B$3*C54*SQRT(Данные!K54),0))</f>
        <v/>
      </c>
      <c r="G54" s="6">
        <f>IF(OR(Данные!A54="",NOT(ISNUMBER(Данные!E54)),NOT(ISNUMBER(Данные!F54)),Данные!F54=0),"",ROUND(B54*Данные!K54+F54,0))</f>
        <v/>
      </c>
      <c r="H54" s="6">
        <f>IF(OR(Данные!A54="",NOT(ISNUMBER(Данные!E54)),NOT(ISNUMBER(Данные!F54)),Данные!F54=0),"",G54+Данные!N54)</f>
        <v/>
      </c>
      <c r="I54" s="6">
        <f>IF(OR(Данные!A54="",NOT(ISNUMBER(Данные!E54)),NOT(ISNUMBER(Данные!F54)),Данные!F54=0),"",F54+Данные!N54)</f>
        <v/>
      </c>
      <c r="J54" s="6">
        <f>IF(OR(OR(Данные!A54="",NOT(ISNUMBER(Данные!E54)),NOT(ISNUMBER(Данные!F54)),Данные!F54=0),B54=0),"",ROUND(D54/B54,1))</f>
        <v/>
      </c>
      <c r="K54" s="7">
        <f>IF(OR(OR(Данные!A54="",NOT(ISNUMBER(Данные!E54)),NOT(ISNUMBER(Данные!F54)),Данные!F54=0),I54=0),"",D54/I54)</f>
        <v/>
      </c>
      <c r="L54" s="6">
        <f>IF(OR(Данные!A54="",NOT(ISNUMBER(Данные!E54)),NOT(ISNUMBER(Данные!F54)),Данные!F54=0),"",IF(E54&gt;=G54,0,MAX(Данные!M54,CEILING(H54-E54,Данные!L54))))</f>
        <v/>
      </c>
    </row>
    <row r="55">
      <c r="A55" s="6">
        <f>IF(OR(Данные!A55="",NOT(ISNUMBER(Данные!E55)),NOT(ISNUMBER(Данные!F55)),Данные!F55=0),"",Данные!A55)</f>
        <v/>
      </c>
      <c r="B55" s="6">
        <f>IF(OR(Данные!A55="",NOT(ISNUMBER(Данные!E55)),NOT(ISNUMBER(Данные!F55)),Данные!F55=0),"",Данные!E55/Данные!F55)</f>
        <v/>
      </c>
      <c r="C55" s="6">
        <f>IF(OR(Данные!A55="",NOT(ISNUMBER(Данные!E55)),NOT(ISNUMBER(Данные!F55)),Данные!F55=0),"",B55*0.3)</f>
        <v/>
      </c>
      <c r="D55" s="6">
        <f>IF(OR(Данные!A55="",NOT(ISNUMBER(Данные!E55)),NOT(ISNUMBER(Данные!F55)),Данные!F55=0),"",Данные!G55)</f>
        <v/>
      </c>
      <c r="E55" s="6">
        <f>IF(OR(Данные!A55="",NOT(ISNUMBER(Данные!E55)),NOT(ISNUMBER(Данные!F55)),Данные!F55=0),"",Данные!G55-Данные!H55-Данные!I55+Данные!J55)</f>
        <v/>
      </c>
      <c r="F55" s="6">
        <f>IF(OR(Данные!A55="",NOT(ISNUMBER(Данные!E55)),NOT(ISNUMBER(Данные!F55)),Данные!F55=0),"",ROUND(Настройки!$B$3*C55*SQRT(Данные!K55),0))</f>
        <v/>
      </c>
      <c r="G55" s="6">
        <f>IF(OR(Данные!A55="",NOT(ISNUMBER(Данные!E55)),NOT(ISNUMBER(Данные!F55)),Данные!F55=0),"",ROUND(B55*Данные!K55+F55,0))</f>
        <v/>
      </c>
      <c r="H55" s="6">
        <f>IF(OR(Данные!A55="",NOT(ISNUMBER(Данные!E55)),NOT(ISNUMBER(Данные!F55)),Данные!F55=0),"",G55+Данные!N55)</f>
        <v/>
      </c>
      <c r="I55" s="6">
        <f>IF(OR(Данные!A55="",NOT(ISNUMBER(Данные!E55)),NOT(ISNUMBER(Данные!F55)),Данные!F55=0),"",F55+Данные!N55)</f>
        <v/>
      </c>
      <c r="J55" s="6">
        <f>IF(OR(OR(Данные!A55="",NOT(ISNUMBER(Данные!E55)),NOT(ISNUMBER(Данные!F55)),Данные!F55=0),B55=0),"",ROUND(D55/B55,1))</f>
        <v/>
      </c>
      <c r="K55" s="7">
        <f>IF(OR(OR(Данные!A55="",NOT(ISNUMBER(Данные!E55)),NOT(ISNUMBER(Данные!F55)),Данные!F55=0),I55=0),"",D55/I55)</f>
        <v/>
      </c>
      <c r="L55" s="6">
        <f>IF(OR(Данные!A55="",NOT(ISNUMBER(Данные!E55)),NOT(ISNUMBER(Данные!F55)),Данные!F55=0),"",IF(E55&gt;=G55,0,MAX(Данные!M55,CEILING(H55-E55,Данные!L55))))</f>
        <v/>
      </c>
    </row>
    <row r="56">
      <c r="A56" s="6">
        <f>IF(OR(Данные!A56="",NOT(ISNUMBER(Данные!E56)),NOT(ISNUMBER(Данные!F56)),Данные!F56=0),"",Данные!A56)</f>
        <v/>
      </c>
      <c r="B56" s="6">
        <f>IF(OR(Данные!A56="",NOT(ISNUMBER(Данные!E56)),NOT(ISNUMBER(Данные!F56)),Данные!F56=0),"",Данные!E56/Данные!F56)</f>
        <v/>
      </c>
      <c r="C56" s="6">
        <f>IF(OR(Данные!A56="",NOT(ISNUMBER(Данные!E56)),NOT(ISNUMBER(Данные!F56)),Данные!F56=0),"",B56*0.3)</f>
        <v/>
      </c>
      <c r="D56" s="6">
        <f>IF(OR(Данные!A56="",NOT(ISNUMBER(Данные!E56)),NOT(ISNUMBER(Данные!F56)),Данные!F56=0),"",Данные!G56)</f>
        <v/>
      </c>
      <c r="E56" s="6">
        <f>IF(OR(Данные!A56="",NOT(ISNUMBER(Данные!E56)),NOT(ISNUMBER(Данные!F56)),Данные!F56=0),"",Данные!G56-Данные!H56-Данные!I56+Данные!J56)</f>
        <v/>
      </c>
      <c r="F56" s="6">
        <f>IF(OR(Данные!A56="",NOT(ISNUMBER(Данные!E56)),NOT(ISNUMBER(Данные!F56)),Данные!F56=0),"",ROUND(Настройки!$B$3*C56*SQRT(Данные!K56),0))</f>
        <v/>
      </c>
      <c r="G56" s="6">
        <f>IF(OR(Данные!A56="",NOT(ISNUMBER(Данные!E56)),NOT(ISNUMBER(Данные!F56)),Данные!F56=0),"",ROUND(B56*Данные!K56+F56,0))</f>
        <v/>
      </c>
      <c r="H56" s="6">
        <f>IF(OR(Данные!A56="",NOT(ISNUMBER(Данные!E56)),NOT(ISNUMBER(Данные!F56)),Данные!F56=0),"",G56+Данные!N56)</f>
        <v/>
      </c>
      <c r="I56" s="6">
        <f>IF(OR(Данные!A56="",NOT(ISNUMBER(Данные!E56)),NOT(ISNUMBER(Данные!F56)),Данные!F56=0),"",F56+Данные!N56)</f>
        <v/>
      </c>
      <c r="J56" s="6">
        <f>IF(OR(OR(Данные!A56="",NOT(ISNUMBER(Данные!E56)),NOT(ISNUMBER(Данные!F56)),Данные!F56=0),B56=0),"",ROUND(D56/B56,1))</f>
        <v/>
      </c>
      <c r="K56" s="7">
        <f>IF(OR(OR(Данные!A56="",NOT(ISNUMBER(Данные!E56)),NOT(ISNUMBER(Данные!F56)),Данные!F56=0),I56=0),"",D56/I56)</f>
        <v/>
      </c>
      <c r="L56" s="6">
        <f>IF(OR(Данные!A56="",NOT(ISNUMBER(Данные!E56)),NOT(ISNUMBER(Данные!F56)),Данные!F56=0),"",IF(E56&gt;=G56,0,MAX(Данные!M56,CEILING(H56-E56,Данные!L56))))</f>
        <v/>
      </c>
    </row>
    <row r="57">
      <c r="A57" s="6">
        <f>IF(OR(Данные!A57="",NOT(ISNUMBER(Данные!E57)),NOT(ISNUMBER(Данные!F57)),Данные!F57=0),"",Данные!A57)</f>
        <v/>
      </c>
      <c r="B57" s="6">
        <f>IF(OR(Данные!A57="",NOT(ISNUMBER(Данные!E57)),NOT(ISNUMBER(Данные!F57)),Данные!F57=0),"",Данные!E57/Данные!F57)</f>
        <v/>
      </c>
      <c r="C57" s="6">
        <f>IF(OR(Данные!A57="",NOT(ISNUMBER(Данные!E57)),NOT(ISNUMBER(Данные!F57)),Данные!F57=0),"",B57*0.3)</f>
        <v/>
      </c>
      <c r="D57" s="6">
        <f>IF(OR(Данные!A57="",NOT(ISNUMBER(Данные!E57)),NOT(ISNUMBER(Данные!F57)),Данные!F57=0),"",Данные!G57)</f>
        <v/>
      </c>
      <c r="E57" s="6">
        <f>IF(OR(Данные!A57="",NOT(ISNUMBER(Данные!E57)),NOT(ISNUMBER(Данные!F57)),Данные!F57=0),"",Данные!G57-Данные!H57-Данные!I57+Данные!J57)</f>
        <v/>
      </c>
      <c r="F57" s="6">
        <f>IF(OR(Данные!A57="",NOT(ISNUMBER(Данные!E57)),NOT(ISNUMBER(Данные!F57)),Данные!F57=0),"",ROUND(Настройки!$B$3*C57*SQRT(Данные!K57),0))</f>
        <v/>
      </c>
      <c r="G57" s="6">
        <f>IF(OR(Данные!A57="",NOT(ISNUMBER(Данные!E57)),NOT(ISNUMBER(Данные!F57)),Данные!F57=0),"",ROUND(B57*Данные!K57+F57,0))</f>
        <v/>
      </c>
      <c r="H57" s="6">
        <f>IF(OR(Данные!A57="",NOT(ISNUMBER(Данные!E57)),NOT(ISNUMBER(Данные!F57)),Данные!F57=0),"",G57+Данные!N57)</f>
        <v/>
      </c>
      <c r="I57" s="6">
        <f>IF(OR(Данные!A57="",NOT(ISNUMBER(Данные!E57)),NOT(ISNUMBER(Данные!F57)),Данные!F57=0),"",F57+Данные!N57)</f>
        <v/>
      </c>
      <c r="J57" s="6">
        <f>IF(OR(OR(Данные!A57="",NOT(ISNUMBER(Данные!E57)),NOT(ISNUMBER(Данные!F57)),Данные!F57=0),B57=0),"",ROUND(D57/B57,1))</f>
        <v/>
      </c>
      <c r="K57" s="7">
        <f>IF(OR(OR(Данные!A57="",NOT(ISNUMBER(Данные!E57)),NOT(ISNUMBER(Данные!F57)),Данные!F57=0),I57=0),"",D57/I57)</f>
        <v/>
      </c>
      <c r="L57" s="6">
        <f>IF(OR(Данные!A57="",NOT(ISNUMBER(Данные!E57)),NOT(ISNUMBER(Данные!F57)),Данные!F57=0),"",IF(E57&gt;=G57,0,MAX(Данные!M57,CEILING(H57-E57,Данные!L57))))</f>
        <v/>
      </c>
    </row>
    <row r="58">
      <c r="A58" s="6">
        <f>IF(OR(Данные!A58="",NOT(ISNUMBER(Данные!E58)),NOT(ISNUMBER(Данные!F58)),Данные!F58=0),"",Данные!A58)</f>
        <v/>
      </c>
      <c r="B58" s="6">
        <f>IF(OR(Данные!A58="",NOT(ISNUMBER(Данные!E58)),NOT(ISNUMBER(Данные!F58)),Данные!F58=0),"",Данные!E58/Данные!F58)</f>
        <v/>
      </c>
      <c r="C58" s="6">
        <f>IF(OR(Данные!A58="",NOT(ISNUMBER(Данные!E58)),NOT(ISNUMBER(Данные!F58)),Данные!F58=0),"",B58*0.3)</f>
        <v/>
      </c>
      <c r="D58" s="6">
        <f>IF(OR(Данные!A58="",NOT(ISNUMBER(Данные!E58)),NOT(ISNUMBER(Данные!F58)),Данные!F58=0),"",Данные!G58)</f>
        <v/>
      </c>
      <c r="E58" s="6">
        <f>IF(OR(Данные!A58="",NOT(ISNUMBER(Данные!E58)),NOT(ISNUMBER(Данные!F58)),Данные!F58=0),"",Данные!G58-Данные!H58-Данные!I58+Данные!J58)</f>
        <v/>
      </c>
      <c r="F58" s="6">
        <f>IF(OR(Данные!A58="",NOT(ISNUMBER(Данные!E58)),NOT(ISNUMBER(Данные!F58)),Данные!F58=0),"",ROUND(Настройки!$B$3*C58*SQRT(Данные!K58),0))</f>
        <v/>
      </c>
      <c r="G58" s="6">
        <f>IF(OR(Данные!A58="",NOT(ISNUMBER(Данные!E58)),NOT(ISNUMBER(Данные!F58)),Данные!F58=0),"",ROUND(B58*Данные!K58+F58,0))</f>
        <v/>
      </c>
      <c r="H58" s="6">
        <f>IF(OR(Данные!A58="",NOT(ISNUMBER(Данные!E58)),NOT(ISNUMBER(Данные!F58)),Данные!F58=0),"",G58+Данные!N58)</f>
        <v/>
      </c>
      <c r="I58" s="6">
        <f>IF(OR(Данные!A58="",NOT(ISNUMBER(Данные!E58)),NOT(ISNUMBER(Данные!F58)),Данные!F58=0),"",F58+Данные!N58)</f>
        <v/>
      </c>
      <c r="J58" s="6">
        <f>IF(OR(OR(Данные!A58="",NOT(ISNUMBER(Данные!E58)),NOT(ISNUMBER(Данные!F58)),Данные!F58=0),B58=0),"",ROUND(D58/B58,1))</f>
        <v/>
      </c>
      <c r="K58" s="7">
        <f>IF(OR(OR(Данные!A58="",NOT(ISNUMBER(Данные!E58)),NOT(ISNUMBER(Данные!F58)),Данные!F58=0),I58=0),"",D58/I58)</f>
        <v/>
      </c>
      <c r="L58" s="6">
        <f>IF(OR(Данные!A58="",NOT(ISNUMBER(Данные!E58)),NOT(ISNUMBER(Данные!F58)),Данные!F58=0),"",IF(E58&gt;=G58,0,MAX(Данные!M58,CEILING(H58-E58,Данные!L58))))</f>
        <v/>
      </c>
    </row>
    <row r="59">
      <c r="A59" s="6">
        <f>IF(OR(Данные!A59="",NOT(ISNUMBER(Данные!E59)),NOT(ISNUMBER(Данные!F59)),Данные!F59=0),"",Данные!A59)</f>
        <v/>
      </c>
      <c r="B59" s="6">
        <f>IF(OR(Данные!A59="",NOT(ISNUMBER(Данные!E59)),NOT(ISNUMBER(Данные!F59)),Данные!F59=0),"",Данные!E59/Данные!F59)</f>
        <v/>
      </c>
      <c r="C59" s="6">
        <f>IF(OR(Данные!A59="",NOT(ISNUMBER(Данные!E59)),NOT(ISNUMBER(Данные!F59)),Данные!F59=0),"",B59*0.3)</f>
        <v/>
      </c>
      <c r="D59" s="6">
        <f>IF(OR(Данные!A59="",NOT(ISNUMBER(Данные!E59)),NOT(ISNUMBER(Данные!F59)),Данные!F59=0),"",Данные!G59)</f>
        <v/>
      </c>
      <c r="E59" s="6">
        <f>IF(OR(Данные!A59="",NOT(ISNUMBER(Данные!E59)),NOT(ISNUMBER(Данные!F59)),Данные!F59=0),"",Данные!G59-Данные!H59-Данные!I59+Данные!J59)</f>
        <v/>
      </c>
      <c r="F59" s="6">
        <f>IF(OR(Данные!A59="",NOT(ISNUMBER(Данные!E59)),NOT(ISNUMBER(Данные!F59)),Данные!F59=0),"",ROUND(Настройки!$B$3*C59*SQRT(Данные!K59),0))</f>
        <v/>
      </c>
      <c r="G59" s="6">
        <f>IF(OR(Данные!A59="",NOT(ISNUMBER(Данные!E59)),NOT(ISNUMBER(Данные!F59)),Данные!F59=0),"",ROUND(B59*Данные!K59+F59,0))</f>
        <v/>
      </c>
      <c r="H59" s="6">
        <f>IF(OR(Данные!A59="",NOT(ISNUMBER(Данные!E59)),NOT(ISNUMBER(Данные!F59)),Данные!F59=0),"",G59+Данные!N59)</f>
        <v/>
      </c>
      <c r="I59" s="6">
        <f>IF(OR(Данные!A59="",NOT(ISNUMBER(Данные!E59)),NOT(ISNUMBER(Данные!F59)),Данные!F59=0),"",F59+Данные!N59)</f>
        <v/>
      </c>
      <c r="J59" s="6">
        <f>IF(OR(OR(Данные!A59="",NOT(ISNUMBER(Данные!E59)),NOT(ISNUMBER(Данные!F59)),Данные!F59=0),B59=0),"",ROUND(D59/B59,1))</f>
        <v/>
      </c>
      <c r="K59" s="7">
        <f>IF(OR(OR(Данные!A59="",NOT(ISNUMBER(Данные!E59)),NOT(ISNUMBER(Данные!F59)),Данные!F59=0),I59=0),"",D59/I59)</f>
        <v/>
      </c>
      <c r="L59" s="6">
        <f>IF(OR(Данные!A59="",NOT(ISNUMBER(Данные!E59)),NOT(ISNUMBER(Данные!F59)),Данные!F59=0),"",IF(E59&gt;=G59,0,MAX(Данные!M59,CEILING(H59-E59,Данные!L59))))</f>
        <v/>
      </c>
    </row>
    <row r="60">
      <c r="A60" s="6">
        <f>IF(OR(Данные!A60="",NOT(ISNUMBER(Данные!E60)),NOT(ISNUMBER(Данные!F60)),Данные!F60=0),"",Данные!A60)</f>
        <v/>
      </c>
      <c r="B60" s="6">
        <f>IF(OR(Данные!A60="",NOT(ISNUMBER(Данные!E60)),NOT(ISNUMBER(Данные!F60)),Данные!F60=0),"",Данные!E60/Данные!F60)</f>
        <v/>
      </c>
      <c r="C60" s="6">
        <f>IF(OR(Данные!A60="",NOT(ISNUMBER(Данные!E60)),NOT(ISNUMBER(Данные!F60)),Данные!F60=0),"",B60*0.3)</f>
        <v/>
      </c>
      <c r="D60" s="6">
        <f>IF(OR(Данные!A60="",NOT(ISNUMBER(Данные!E60)),NOT(ISNUMBER(Данные!F60)),Данные!F60=0),"",Данные!G60)</f>
        <v/>
      </c>
      <c r="E60" s="6">
        <f>IF(OR(Данные!A60="",NOT(ISNUMBER(Данные!E60)),NOT(ISNUMBER(Данные!F60)),Данные!F60=0),"",Данные!G60-Данные!H60-Данные!I60+Данные!J60)</f>
        <v/>
      </c>
      <c r="F60" s="6">
        <f>IF(OR(Данные!A60="",NOT(ISNUMBER(Данные!E60)),NOT(ISNUMBER(Данные!F60)),Данные!F60=0),"",ROUND(Настройки!$B$3*C60*SQRT(Данные!K60),0))</f>
        <v/>
      </c>
      <c r="G60" s="6">
        <f>IF(OR(Данные!A60="",NOT(ISNUMBER(Данные!E60)),NOT(ISNUMBER(Данные!F60)),Данные!F60=0),"",ROUND(B60*Данные!K60+F60,0))</f>
        <v/>
      </c>
      <c r="H60" s="6">
        <f>IF(OR(Данные!A60="",NOT(ISNUMBER(Данные!E60)),NOT(ISNUMBER(Данные!F60)),Данные!F60=0),"",G60+Данные!N60)</f>
        <v/>
      </c>
      <c r="I60" s="6">
        <f>IF(OR(Данные!A60="",NOT(ISNUMBER(Данные!E60)),NOT(ISNUMBER(Данные!F60)),Данные!F60=0),"",F60+Данные!N60)</f>
        <v/>
      </c>
      <c r="J60" s="6">
        <f>IF(OR(OR(Данные!A60="",NOT(ISNUMBER(Данные!E60)),NOT(ISNUMBER(Данные!F60)),Данные!F60=0),B60=0),"",ROUND(D60/B60,1))</f>
        <v/>
      </c>
      <c r="K60" s="7">
        <f>IF(OR(OR(Данные!A60="",NOT(ISNUMBER(Данные!E60)),NOT(ISNUMBER(Данные!F60)),Данные!F60=0),I60=0),"",D60/I60)</f>
        <v/>
      </c>
      <c r="L60" s="6">
        <f>IF(OR(Данные!A60="",NOT(ISNUMBER(Данные!E60)),NOT(ISNUMBER(Данные!F60)),Данные!F60=0),"",IF(E60&gt;=G60,0,MAX(Данные!M60,CEILING(H60-E60,Данные!L60))))</f>
        <v/>
      </c>
    </row>
    <row r="61">
      <c r="A61" s="6">
        <f>IF(OR(Данные!A61="",NOT(ISNUMBER(Данные!E61)),NOT(ISNUMBER(Данные!F61)),Данные!F61=0),"",Данные!A61)</f>
        <v/>
      </c>
      <c r="B61" s="6">
        <f>IF(OR(Данные!A61="",NOT(ISNUMBER(Данные!E61)),NOT(ISNUMBER(Данные!F61)),Данные!F61=0),"",Данные!E61/Данные!F61)</f>
        <v/>
      </c>
      <c r="C61" s="6">
        <f>IF(OR(Данные!A61="",NOT(ISNUMBER(Данные!E61)),NOT(ISNUMBER(Данные!F61)),Данные!F61=0),"",B61*0.3)</f>
        <v/>
      </c>
      <c r="D61" s="6">
        <f>IF(OR(Данные!A61="",NOT(ISNUMBER(Данные!E61)),NOT(ISNUMBER(Данные!F61)),Данные!F61=0),"",Данные!G61)</f>
        <v/>
      </c>
      <c r="E61" s="6">
        <f>IF(OR(Данные!A61="",NOT(ISNUMBER(Данные!E61)),NOT(ISNUMBER(Данные!F61)),Данные!F61=0),"",Данные!G61-Данные!H61-Данные!I61+Данные!J61)</f>
        <v/>
      </c>
      <c r="F61" s="6">
        <f>IF(OR(Данные!A61="",NOT(ISNUMBER(Данные!E61)),NOT(ISNUMBER(Данные!F61)),Данные!F61=0),"",ROUND(Настройки!$B$3*C61*SQRT(Данные!K61),0))</f>
        <v/>
      </c>
      <c r="G61" s="6">
        <f>IF(OR(Данные!A61="",NOT(ISNUMBER(Данные!E61)),NOT(ISNUMBER(Данные!F61)),Данные!F61=0),"",ROUND(B61*Данные!K61+F61,0))</f>
        <v/>
      </c>
      <c r="H61" s="6">
        <f>IF(OR(Данные!A61="",NOT(ISNUMBER(Данные!E61)),NOT(ISNUMBER(Данные!F61)),Данные!F61=0),"",G61+Данные!N61)</f>
        <v/>
      </c>
      <c r="I61" s="6">
        <f>IF(OR(Данные!A61="",NOT(ISNUMBER(Данные!E61)),NOT(ISNUMBER(Данные!F61)),Данные!F61=0),"",F61+Данные!N61)</f>
        <v/>
      </c>
      <c r="J61" s="6">
        <f>IF(OR(OR(Данные!A61="",NOT(ISNUMBER(Данные!E61)),NOT(ISNUMBER(Данные!F61)),Данные!F61=0),B61=0),"",ROUND(D61/B61,1))</f>
        <v/>
      </c>
      <c r="K61" s="7">
        <f>IF(OR(OR(Данные!A61="",NOT(ISNUMBER(Данные!E61)),NOT(ISNUMBER(Данные!F61)),Данные!F61=0),I61=0),"",D61/I61)</f>
        <v/>
      </c>
      <c r="L61" s="6">
        <f>IF(OR(Данные!A61="",NOT(ISNUMBER(Данные!E61)),NOT(ISNUMBER(Данные!F61)),Данные!F61=0),"",IF(E61&gt;=G61,0,MAX(Данные!M61,CEILING(H61-E61,Данные!L61))))</f>
        <v/>
      </c>
    </row>
    <row r="62">
      <c r="A62" s="6">
        <f>IF(OR(Данные!A62="",NOT(ISNUMBER(Данные!E62)),NOT(ISNUMBER(Данные!F62)),Данные!F62=0),"",Данные!A62)</f>
        <v/>
      </c>
      <c r="B62" s="6">
        <f>IF(OR(Данные!A62="",NOT(ISNUMBER(Данные!E62)),NOT(ISNUMBER(Данные!F62)),Данные!F62=0),"",Данные!E62/Данные!F62)</f>
        <v/>
      </c>
      <c r="C62" s="6">
        <f>IF(OR(Данные!A62="",NOT(ISNUMBER(Данные!E62)),NOT(ISNUMBER(Данные!F62)),Данные!F62=0),"",B62*0.3)</f>
        <v/>
      </c>
      <c r="D62" s="6">
        <f>IF(OR(Данные!A62="",NOT(ISNUMBER(Данные!E62)),NOT(ISNUMBER(Данные!F62)),Данные!F62=0),"",Данные!G62)</f>
        <v/>
      </c>
      <c r="E62" s="6">
        <f>IF(OR(Данные!A62="",NOT(ISNUMBER(Данные!E62)),NOT(ISNUMBER(Данные!F62)),Данные!F62=0),"",Данные!G62-Данные!H62-Данные!I62+Данные!J62)</f>
        <v/>
      </c>
      <c r="F62" s="6">
        <f>IF(OR(Данные!A62="",NOT(ISNUMBER(Данные!E62)),NOT(ISNUMBER(Данные!F62)),Данные!F62=0),"",ROUND(Настройки!$B$3*C62*SQRT(Данные!K62),0))</f>
        <v/>
      </c>
      <c r="G62" s="6">
        <f>IF(OR(Данные!A62="",NOT(ISNUMBER(Данные!E62)),NOT(ISNUMBER(Данные!F62)),Данные!F62=0),"",ROUND(B62*Данные!K62+F62,0))</f>
        <v/>
      </c>
      <c r="H62" s="6">
        <f>IF(OR(Данные!A62="",NOT(ISNUMBER(Данные!E62)),NOT(ISNUMBER(Данные!F62)),Данные!F62=0),"",G62+Данные!N62)</f>
        <v/>
      </c>
      <c r="I62" s="6">
        <f>IF(OR(Данные!A62="",NOT(ISNUMBER(Данные!E62)),NOT(ISNUMBER(Данные!F62)),Данные!F62=0),"",F62+Данные!N62)</f>
        <v/>
      </c>
      <c r="J62" s="6">
        <f>IF(OR(OR(Данные!A62="",NOT(ISNUMBER(Данные!E62)),NOT(ISNUMBER(Данные!F62)),Данные!F62=0),B62=0),"",ROUND(D62/B62,1))</f>
        <v/>
      </c>
      <c r="K62" s="7">
        <f>IF(OR(OR(Данные!A62="",NOT(ISNUMBER(Данные!E62)),NOT(ISNUMBER(Данные!F62)),Данные!F62=0),I62=0),"",D62/I62)</f>
        <v/>
      </c>
      <c r="L62" s="6">
        <f>IF(OR(Данные!A62="",NOT(ISNUMBER(Данные!E62)),NOT(ISNUMBER(Данные!F62)),Данные!F62=0),"",IF(E62&gt;=G62,0,MAX(Данные!M62,CEILING(H62-E62,Данные!L62))))</f>
        <v/>
      </c>
    </row>
    <row r="63">
      <c r="A63" s="6">
        <f>IF(OR(Данные!A63="",NOT(ISNUMBER(Данные!E63)),NOT(ISNUMBER(Данные!F63)),Данные!F63=0),"",Данные!A63)</f>
        <v/>
      </c>
      <c r="B63" s="6">
        <f>IF(OR(Данные!A63="",NOT(ISNUMBER(Данные!E63)),NOT(ISNUMBER(Данные!F63)),Данные!F63=0),"",Данные!E63/Данные!F63)</f>
        <v/>
      </c>
      <c r="C63" s="6">
        <f>IF(OR(Данные!A63="",NOT(ISNUMBER(Данные!E63)),NOT(ISNUMBER(Данные!F63)),Данные!F63=0),"",B63*0.3)</f>
        <v/>
      </c>
      <c r="D63" s="6">
        <f>IF(OR(Данные!A63="",NOT(ISNUMBER(Данные!E63)),NOT(ISNUMBER(Данные!F63)),Данные!F63=0),"",Данные!G63)</f>
        <v/>
      </c>
      <c r="E63" s="6">
        <f>IF(OR(Данные!A63="",NOT(ISNUMBER(Данные!E63)),NOT(ISNUMBER(Данные!F63)),Данные!F63=0),"",Данные!G63-Данные!H63-Данные!I63+Данные!J63)</f>
        <v/>
      </c>
      <c r="F63" s="6">
        <f>IF(OR(Данные!A63="",NOT(ISNUMBER(Данные!E63)),NOT(ISNUMBER(Данные!F63)),Данные!F63=0),"",ROUND(Настройки!$B$3*C63*SQRT(Данные!K63),0))</f>
        <v/>
      </c>
      <c r="G63" s="6">
        <f>IF(OR(Данные!A63="",NOT(ISNUMBER(Данные!E63)),NOT(ISNUMBER(Данные!F63)),Данные!F63=0),"",ROUND(B63*Данные!K63+F63,0))</f>
        <v/>
      </c>
      <c r="H63" s="6">
        <f>IF(OR(Данные!A63="",NOT(ISNUMBER(Данные!E63)),NOT(ISNUMBER(Данные!F63)),Данные!F63=0),"",G63+Данные!N63)</f>
        <v/>
      </c>
      <c r="I63" s="6">
        <f>IF(OR(Данные!A63="",NOT(ISNUMBER(Данные!E63)),NOT(ISNUMBER(Данные!F63)),Данные!F63=0),"",F63+Данные!N63)</f>
        <v/>
      </c>
      <c r="J63" s="6">
        <f>IF(OR(OR(Данные!A63="",NOT(ISNUMBER(Данные!E63)),NOT(ISNUMBER(Данные!F63)),Данные!F63=0),B63=0),"",ROUND(D63/B63,1))</f>
        <v/>
      </c>
      <c r="K63" s="7">
        <f>IF(OR(OR(Данные!A63="",NOT(ISNUMBER(Данные!E63)),NOT(ISNUMBER(Данные!F63)),Данные!F63=0),I63=0),"",D63/I63)</f>
        <v/>
      </c>
      <c r="L63" s="6">
        <f>IF(OR(Данные!A63="",NOT(ISNUMBER(Данные!E63)),NOT(ISNUMBER(Данные!F63)),Данные!F63=0),"",IF(E63&gt;=G63,0,MAX(Данные!M63,CEILING(H63-E63,Данные!L63))))</f>
        <v/>
      </c>
    </row>
    <row r="64">
      <c r="A64" s="6">
        <f>IF(OR(Данные!A64="",NOT(ISNUMBER(Данные!E64)),NOT(ISNUMBER(Данные!F64)),Данные!F64=0),"",Данные!A64)</f>
        <v/>
      </c>
      <c r="B64" s="6">
        <f>IF(OR(Данные!A64="",NOT(ISNUMBER(Данные!E64)),NOT(ISNUMBER(Данные!F64)),Данные!F64=0),"",Данные!E64/Данные!F64)</f>
        <v/>
      </c>
      <c r="C64" s="6">
        <f>IF(OR(Данные!A64="",NOT(ISNUMBER(Данные!E64)),NOT(ISNUMBER(Данные!F64)),Данные!F64=0),"",B64*0.3)</f>
        <v/>
      </c>
      <c r="D64" s="6">
        <f>IF(OR(Данные!A64="",NOT(ISNUMBER(Данные!E64)),NOT(ISNUMBER(Данные!F64)),Данные!F64=0),"",Данные!G64)</f>
        <v/>
      </c>
      <c r="E64" s="6">
        <f>IF(OR(Данные!A64="",NOT(ISNUMBER(Данные!E64)),NOT(ISNUMBER(Данные!F64)),Данные!F64=0),"",Данные!G64-Данные!H64-Данные!I64+Данные!J64)</f>
        <v/>
      </c>
      <c r="F64" s="6">
        <f>IF(OR(Данные!A64="",NOT(ISNUMBER(Данные!E64)),NOT(ISNUMBER(Данные!F64)),Данные!F64=0),"",ROUND(Настройки!$B$3*C64*SQRT(Данные!K64),0))</f>
        <v/>
      </c>
      <c r="G64" s="6">
        <f>IF(OR(Данные!A64="",NOT(ISNUMBER(Данные!E64)),NOT(ISNUMBER(Данные!F64)),Данные!F64=0),"",ROUND(B64*Данные!K64+F64,0))</f>
        <v/>
      </c>
      <c r="H64" s="6">
        <f>IF(OR(Данные!A64="",NOT(ISNUMBER(Данные!E64)),NOT(ISNUMBER(Данные!F64)),Данные!F64=0),"",G64+Данные!N64)</f>
        <v/>
      </c>
      <c r="I64" s="6">
        <f>IF(OR(Данные!A64="",NOT(ISNUMBER(Данные!E64)),NOT(ISNUMBER(Данные!F64)),Данные!F64=0),"",F64+Данные!N64)</f>
        <v/>
      </c>
      <c r="J64" s="6">
        <f>IF(OR(OR(Данные!A64="",NOT(ISNUMBER(Данные!E64)),NOT(ISNUMBER(Данные!F64)),Данные!F64=0),B64=0),"",ROUND(D64/B64,1))</f>
        <v/>
      </c>
      <c r="K64" s="7">
        <f>IF(OR(OR(Данные!A64="",NOT(ISNUMBER(Данные!E64)),NOT(ISNUMBER(Данные!F64)),Данные!F64=0),I64=0),"",D64/I64)</f>
        <v/>
      </c>
      <c r="L64" s="6">
        <f>IF(OR(Данные!A64="",NOT(ISNUMBER(Данные!E64)),NOT(ISNUMBER(Данные!F64)),Данные!F64=0),"",IF(E64&gt;=G64,0,MAX(Данные!M64,CEILING(H64-E64,Данные!L64))))</f>
        <v/>
      </c>
    </row>
    <row r="65">
      <c r="A65" s="6">
        <f>IF(OR(Данные!A65="",NOT(ISNUMBER(Данные!E65)),NOT(ISNUMBER(Данные!F65)),Данные!F65=0),"",Данные!A65)</f>
        <v/>
      </c>
      <c r="B65" s="6">
        <f>IF(OR(Данные!A65="",NOT(ISNUMBER(Данные!E65)),NOT(ISNUMBER(Данные!F65)),Данные!F65=0),"",Данные!E65/Данные!F65)</f>
        <v/>
      </c>
      <c r="C65" s="6">
        <f>IF(OR(Данные!A65="",NOT(ISNUMBER(Данные!E65)),NOT(ISNUMBER(Данные!F65)),Данные!F65=0),"",B65*0.3)</f>
        <v/>
      </c>
      <c r="D65" s="6">
        <f>IF(OR(Данные!A65="",NOT(ISNUMBER(Данные!E65)),NOT(ISNUMBER(Данные!F65)),Данные!F65=0),"",Данные!G65)</f>
        <v/>
      </c>
      <c r="E65" s="6">
        <f>IF(OR(Данные!A65="",NOT(ISNUMBER(Данные!E65)),NOT(ISNUMBER(Данные!F65)),Данные!F65=0),"",Данные!G65-Данные!H65-Данные!I65+Данные!J65)</f>
        <v/>
      </c>
      <c r="F65" s="6">
        <f>IF(OR(Данные!A65="",NOT(ISNUMBER(Данные!E65)),NOT(ISNUMBER(Данные!F65)),Данные!F65=0),"",ROUND(Настройки!$B$3*C65*SQRT(Данные!K65),0))</f>
        <v/>
      </c>
      <c r="G65" s="6">
        <f>IF(OR(Данные!A65="",NOT(ISNUMBER(Данные!E65)),NOT(ISNUMBER(Данные!F65)),Данные!F65=0),"",ROUND(B65*Данные!K65+F65,0))</f>
        <v/>
      </c>
      <c r="H65" s="6">
        <f>IF(OR(Данные!A65="",NOT(ISNUMBER(Данные!E65)),NOT(ISNUMBER(Данные!F65)),Данные!F65=0),"",G65+Данные!N65)</f>
        <v/>
      </c>
      <c r="I65" s="6">
        <f>IF(OR(Данные!A65="",NOT(ISNUMBER(Данные!E65)),NOT(ISNUMBER(Данные!F65)),Данные!F65=0),"",F65+Данные!N65)</f>
        <v/>
      </c>
      <c r="J65" s="6">
        <f>IF(OR(OR(Данные!A65="",NOT(ISNUMBER(Данные!E65)),NOT(ISNUMBER(Данные!F65)),Данные!F65=0),B65=0),"",ROUND(D65/B65,1))</f>
        <v/>
      </c>
      <c r="K65" s="7">
        <f>IF(OR(OR(Данные!A65="",NOT(ISNUMBER(Данные!E65)),NOT(ISNUMBER(Данные!F65)),Данные!F65=0),I65=0),"",D65/I65)</f>
        <v/>
      </c>
      <c r="L65" s="6">
        <f>IF(OR(Данные!A65="",NOT(ISNUMBER(Данные!E65)),NOT(ISNUMBER(Данные!F65)),Данные!F65=0),"",IF(E65&gt;=G65,0,MAX(Данные!M65,CEILING(H65-E65,Данные!L65))))</f>
        <v/>
      </c>
    </row>
    <row r="66">
      <c r="A66" s="6">
        <f>IF(OR(Данные!A66="",NOT(ISNUMBER(Данные!E66)),NOT(ISNUMBER(Данные!F66)),Данные!F66=0),"",Данные!A66)</f>
        <v/>
      </c>
      <c r="B66" s="6">
        <f>IF(OR(Данные!A66="",NOT(ISNUMBER(Данные!E66)),NOT(ISNUMBER(Данные!F66)),Данные!F66=0),"",Данные!E66/Данные!F66)</f>
        <v/>
      </c>
      <c r="C66" s="6">
        <f>IF(OR(Данные!A66="",NOT(ISNUMBER(Данные!E66)),NOT(ISNUMBER(Данные!F66)),Данные!F66=0),"",B66*0.3)</f>
        <v/>
      </c>
      <c r="D66" s="6">
        <f>IF(OR(Данные!A66="",NOT(ISNUMBER(Данные!E66)),NOT(ISNUMBER(Данные!F66)),Данные!F66=0),"",Данные!G66)</f>
        <v/>
      </c>
      <c r="E66" s="6">
        <f>IF(OR(Данные!A66="",NOT(ISNUMBER(Данные!E66)),NOT(ISNUMBER(Данные!F66)),Данные!F66=0),"",Данные!G66-Данные!H66-Данные!I66+Данные!J66)</f>
        <v/>
      </c>
      <c r="F66" s="6">
        <f>IF(OR(Данные!A66="",NOT(ISNUMBER(Данные!E66)),NOT(ISNUMBER(Данные!F66)),Данные!F66=0),"",ROUND(Настройки!$B$3*C66*SQRT(Данные!K66),0))</f>
        <v/>
      </c>
      <c r="G66" s="6">
        <f>IF(OR(Данные!A66="",NOT(ISNUMBER(Данные!E66)),NOT(ISNUMBER(Данные!F66)),Данные!F66=0),"",ROUND(B66*Данные!K66+F66,0))</f>
        <v/>
      </c>
      <c r="H66" s="6">
        <f>IF(OR(Данные!A66="",NOT(ISNUMBER(Данные!E66)),NOT(ISNUMBER(Данные!F66)),Данные!F66=0),"",G66+Данные!N66)</f>
        <v/>
      </c>
      <c r="I66" s="6">
        <f>IF(OR(Данные!A66="",NOT(ISNUMBER(Данные!E66)),NOT(ISNUMBER(Данные!F66)),Данные!F66=0),"",F66+Данные!N66)</f>
        <v/>
      </c>
      <c r="J66" s="6">
        <f>IF(OR(OR(Данные!A66="",NOT(ISNUMBER(Данные!E66)),NOT(ISNUMBER(Данные!F66)),Данные!F66=0),B66=0),"",ROUND(D66/B66,1))</f>
        <v/>
      </c>
      <c r="K66" s="7">
        <f>IF(OR(OR(Данные!A66="",NOT(ISNUMBER(Данные!E66)),NOT(ISNUMBER(Данные!F66)),Данные!F66=0),I66=0),"",D66/I66)</f>
        <v/>
      </c>
      <c r="L66" s="6">
        <f>IF(OR(Данные!A66="",NOT(ISNUMBER(Данные!E66)),NOT(ISNUMBER(Данные!F66)),Данные!F66=0),"",IF(E66&gt;=G66,0,MAX(Данные!M66,CEILING(H66-E66,Данные!L66))))</f>
        <v/>
      </c>
    </row>
    <row r="67">
      <c r="A67" s="6">
        <f>IF(OR(Данные!A67="",NOT(ISNUMBER(Данные!E67)),NOT(ISNUMBER(Данные!F67)),Данные!F67=0),"",Данные!A67)</f>
        <v/>
      </c>
      <c r="B67" s="6">
        <f>IF(OR(Данные!A67="",NOT(ISNUMBER(Данные!E67)),NOT(ISNUMBER(Данные!F67)),Данные!F67=0),"",Данные!E67/Данные!F67)</f>
        <v/>
      </c>
      <c r="C67" s="6">
        <f>IF(OR(Данные!A67="",NOT(ISNUMBER(Данные!E67)),NOT(ISNUMBER(Данные!F67)),Данные!F67=0),"",B67*0.3)</f>
        <v/>
      </c>
      <c r="D67" s="6">
        <f>IF(OR(Данные!A67="",NOT(ISNUMBER(Данные!E67)),NOT(ISNUMBER(Данные!F67)),Данные!F67=0),"",Данные!G67)</f>
        <v/>
      </c>
      <c r="E67" s="6">
        <f>IF(OR(Данные!A67="",NOT(ISNUMBER(Данные!E67)),NOT(ISNUMBER(Данные!F67)),Данные!F67=0),"",Данные!G67-Данные!H67-Данные!I67+Данные!J67)</f>
        <v/>
      </c>
      <c r="F67" s="6">
        <f>IF(OR(Данные!A67="",NOT(ISNUMBER(Данные!E67)),NOT(ISNUMBER(Данные!F67)),Данные!F67=0),"",ROUND(Настройки!$B$3*C67*SQRT(Данные!K67),0))</f>
        <v/>
      </c>
      <c r="G67" s="6">
        <f>IF(OR(Данные!A67="",NOT(ISNUMBER(Данные!E67)),NOT(ISNUMBER(Данные!F67)),Данные!F67=0),"",ROUND(B67*Данные!K67+F67,0))</f>
        <v/>
      </c>
      <c r="H67" s="6">
        <f>IF(OR(Данные!A67="",NOT(ISNUMBER(Данные!E67)),NOT(ISNUMBER(Данные!F67)),Данные!F67=0),"",G67+Данные!N67)</f>
        <v/>
      </c>
      <c r="I67" s="6">
        <f>IF(OR(Данные!A67="",NOT(ISNUMBER(Данные!E67)),NOT(ISNUMBER(Данные!F67)),Данные!F67=0),"",F67+Данные!N67)</f>
        <v/>
      </c>
      <c r="J67" s="6">
        <f>IF(OR(OR(Данные!A67="",NOT(ISNUMBER(Данные!E67)),NOT(ISNUMBER(Данные!F67)),Данные!F67=0),B67=0),"",ROUND(D67/B67,1))</f>
        <v/>
      </c>
      <c r="K67" s="7">
        <f>IF(OR(OR(Данные!A67="",NOT(ISNUMBER(Данные!E67)),NOT(ISNUMBER(Данные!F67)),Данные!F67=0),I67=0),"",D67/I67)</f>
        <v/>
      </c>
      <c r="L67" s="6">
        <f>IF(OR(Данные!A67="",NOT(ISNUMBER(Данные!E67)),NOT(ISNUMBER(Данные!F67)),Данные!F67=0),"",IF(E67&gt;=G67,0,MAX(Данные!M67,CEILING(H67-E67,Данные!L67))))</f>
        <v/>
      </c>
    </row>
    <row r="68">
      <c r="A68" s="6">
        <f>IF(OR(Данные!A68="",NOT(ISNUMBER(Данные!E68)),NOT(ISNUMBER(Данные!F68)),Данные!F68=0),"",Данные!A68)</f>
        <v/>
      </c>
      <c r="B68" s="6">
        <f>IF(OR(Данные!A68="",NOT(ISNUMBER(Данные!E68)),NOT(ISNUMBER(Данные!F68)),Данные!F68=0),"",Данные!E68/Данные!F68)</f>
        <v/>
      </c>
      <c r="C68" s="6">
        <f>IF(OR(Данные!A68="",NOT(ISNUMBER(Данные!E68)),NOT(ISNUMBER(Данные!F68)),Данные!F68=0),"",B68*0.3)</f>
        <v/>
      </c>
      <c r="D68" s="6">
        <f>IF(OR(Данные!A68="",NOT(ISNUMBER(Данные!E68)),NOT(ISNUMBER(Данные!F68)),Данные!F68=0),"",Данные!G68)</f>
        <v/>
      </c>
      <c r="E68" s="6">
        <f>IF(OR(Данные!A68="",NOT(ISNUMBER(Данные!E68)),NOT(ISNUMBER(Данные!F68)),Данные!F68=0),"",Данные!G68-Данные!H68-Данные!I68+Данные!J68)</f>
        <v/>
      </c>
      <c r="F68" s="6">
        <f>IF(OR(Данные!A68="",NOT(ISNUMBER(Данные!E68)),NOT(ISNUMBER(Данные!F68)),Данные!F68=0),"",ROUND(Настройки!$B$3*C68*SQRT(Данные!K68),0))</f>
        <v/>
      </c>
      <c r="G68" s="6">
        <f>IF(OR(Данные!A68="",NOT(ISNUMBER(Данные!E68)),NOT(ISNUMBER(Данные!F68)),Данные!F68=0),"",ROUND(B68*Данные!K68+F68,0))</f>
        <v/>
      </c>
      <c r="H68" s="6">
        <f>IF(OR(Данные!A68="",NOT(ISNUMBER(Данные!E68)),NOT(ISNUMBER(Данные!F68)),Данные!F68=0),"",G68+Данные!N68)</f>
        <v/>
      </c>
      <c r="I68" s="6">
        <f>IF(OR(Данные!A68="",NOT(ISNUMBER(Данные!E68)),NOT(ISNUMBER(Данные!F68)),Данные!F68=0),"",F68+Данные!N68)</f>
        <v/>
      </c>
      <c r="J68" s="6">
        <f>IF(OR(OR(Данные!A68="",NOT(ISNUMBER(Данные!E68)),NOT(ISNUMBER(Данные!F68)),Данные!F68=0),B68=0),"",ROUND(D68/B68,1))</f>
        <v/>
      </c>
      <c r="K68" s="7">
        <f>IF(OR(OR(Данные!A68="",NOT(ISNUMBER(Данные!E68)),NOT(ISNUMBER(Данные!F68)),Данные!F68=0),I68=0),"",D68/I68)</f>
        <v/>
      </c>
      <c r="L68" s="6">
        <f>IF(OR(Данные!A68="",NOT(ISNUMBER(Данные!E68)),NOT(ISNUMBER(Данные!F68)),Данные!F68=0),"",IF(E68&gt;=G68,0,MAX(Данные!M68,CEILING(H68-E68,Данные!L68))))</f>
        <v/>
      </c>
    </row>
    <row r="69">
      <c r="A69" s="6">
        <f>IF(OR(Данные!A69="",NOT(ISNUMBER(Данные!E69)),NOT(ISNUMBER(Данные!F69)),Данные!F69=0),"",Данные!A69)</f>
        <v/>
      </c>
      <c r="B69" s="6">
        <f>IF(OR(Данные!A69="",NOT(ISNUMBER(Данные!E69)),NOT(ISNUMBER(Данные!F69)),Данные!F69=0),"",Данные!E69/Данные!F69)</f>
        <v/>
      </c>
      <c r="C69" s="6">
        <f>IF(OR(Данные!A69="",NOT(ISNUMBER(Данные!E69)),NOT(ISNUMBER(Данные!F69)),Данные!F69=0),"",B69*0.3)</f>
        <v/>
      </c>
      <c r="D69" s="6">
        <f>IF(OR(Данные!A69="",NOT(ISNUMBER(Данные!E69)),NOT(ISNUMBER(Данные!F69)),Данные!F69=0),"",Данные!G69)</f>
        <v/>
      </c>
      <c r="E69" s="6">
        <f>IF(OR(Данные!A69="",NOT(ISNUMBER(Данные!E69)),NOT(ISNUMBER(Данные!F69)),Данные!F69=0),"",Данные!G69-Данные!H69-Данные!I69+Данные!J69)</f>
        <v/>
      </c>
      <c r="F69" s="6">
        <f>IF(OR(Данные!A69="",NOT(ISNUMBER(Данные!E69)),NOT(ISNUMBER(Данные!F69)),Данные!F69=0),"",ROUND(Настройки!$B$3*C69*SQRT(Данные!K69),0))</f>
        <v/>
      </c>
      <c r="G69" s="6">
        <f>IF(OR(Данные!A69="",NOT(ISNUMBER(Данные!E69)),NOT(ISNUMBER(Данные!F69)),Данные!F69=0),"",ROUND(B69*Данные!K69+F69,0))</f>
        <v/>
      </c>
      <c r="H69" s="6">
        <f>IF(OR(Данные!A69="",NOT(ISNUMBER(Данные!E69)),NOT(ISNUMBER(Данные!F69)),Данные!F69=0),"",G69+Данные!N69)</f>
        <v/>
      </c>
      <c r="I69" s="6">
        <f>IF(OR(Данные!A69="",NOT(ISNUMBER(Данные!E69)),NOT(ISNUMBER(Данные!F69)),Данные!F69=0),"",F69+Данные!N69)</f>
        <v/>
      </c>
      <c r="J69" s="6">
        <f>IF(OR(OR(Данные!A69="",NOT(ISNUMBER(Данные!E69)),NOT(ISNUMBER(Данные!F69)),Данные!F69=0),B69=0),"",ROUND(D69/B69,1))</f>
        <v/>
      </c>
      <c r="K69" s="7">
        <f>IF(OR(OR(Данные!A69="",NOT(ISNUMBER(Данные!E69)),NOT(ISNUMBER(Данные!F69)),Данные!F69=0),I69=0),"",D69/I69)</f>
        <v/>
      </c>
      <c r="L69" s="6">
        <f>IF(OR(Данные!A69="",NOT(ISNUMBER(Данные!E69)),NOT(ISNUMBER(Данные!F69)),Данные!F69=0),"",IF(E69&gt;=G69,0,MAX(Данные!M69,CEILING(H69-E69,Данные!L69))))</f>
        <v/>
      </c>
    </row>
    <row r="70">
      <c r="A70" s="6">
        <f>IF(OR(Данные!A70="",NOT(ISNUMBER(Данные!E70)),NOT(ISNUMBER(Данные!F70)),Данные!F70=0),"",Данные!A70)</f>
        <v/>
      </c>
      <c r="B70" s="6">
        <f>IF(OR(Данные!A70="",NOT(ISNUMBER(Данные!E70)),NOT(ISNUMBER(Данные!F70)),Данные!F70=0),"",Данные!E70/Данные!F70)</f>
        <v/>
      </c>
      <c r="C70" s="6">
        <f>IF(OR(Данные!A70="",NOT(ISNUMBER(Данные!E70)),NOT(ISNUMBER(Данные!F70)),Данные!F70=0),"",B70*0.3)</f>
        <v/>
      </c>
      <c r="D70" s="6">
        <f>IF(OR(Данные!A70="",NOT(ISNUMBER(Данные!E70)),NOT(ISNUMBER(Данные!F70)),Данные!F70=0),"",Данные!G70)</f>
        <v/>
      </c>
      <c r="E70" s="6">
        <f>IF(OR(Данные!A70="",NOT(ISNUMBER(Данные!E70)),NOT(ISNUMBER(Данные!F70)),Данные!F70=0),"",Данные!G70-Данные!H70-Данные!I70+Данные!J70)</f>
        <v/>
      </c>
      <c r="F70" s="6">
        <f>IF(OR(Данные!A70="",NOT(ISNUMBER(Данные!E70)),NOT(ISNUMBER(Данные!F70)),Данные!F70=0),"",ROUND(Настройки!$B$3*C70*SQRT(Данные!K70),0))</f>
        <v/>
      </c>
      <c r="G70" s="6">
        <f>IF(OR(Данные!A70="",NOT(ISNUMBER(Данные!E70)),NOT(ISNUMBER(Данные!F70)),Данные!F70=0),"",ROUND(B70*Данные!K70+F70,0))</f>
        <v/>
      </c>
      <c r="H70" s="6">
        <f>IF(OR(Данные!A70="",NOT(ISNUMBER(Данные!E70)),NOT(ISNUMBER(Данные!F70)),Данные!F70=0),"",G70+Данные!N70)</f>
        <v/>
      </c>
      <c r="I70" s="6">
        <f>IF(OR(Данные!A70="",NOT(ISNUMBER(Данные!E70)),NOT(ISNUMBER(Данные!F70)),Данные!F70=0),"",F70+Данные!N70)</f>
        <v/>
      </c>
      <c r="J70" s="6">
        <f>IF(OR(OR(Данные!A70="",NOT(ISNUMBER(Данные!E70)),NOT(ISNUMBER(Данные!F70)),Данные!F70=0),B70=0),"",ROUND(D70/B70,1))</f>
        <v/>
      </c>
      <c r="K70" s="7">
        <f>IF(OR(OR(Данные!A70="",NOT(ISNUMBER(Данные!E70)),NOT(ISNUMBER(Данные!F70)),Данные!F70=0),I70=0),"",D70/I70)</f>
        <v/>
      </c>
      <c r="L70" s="6">
        <f>IF(OR(Данные!A70="",NOT(ISNUMBER(Данные!E70)),NOT(ISNUMBER(Данные!F70)),Данные!F70=0),"",IF(E70&gt;=G70,0,MAX(Данные!M70,CEILING(H70-E70,Данные!L70))))</f>
        <v/>
      </c>
    </row>
    <row r="71">
      <c r="A71" s="6">
        <f>IF(OR(Данные!A71="",NOT(ISNUMBER(Данные!E71)),NOT(ISNUMBER(Данные!F71)),Данные!F71=0),"",Данные!A71)</f>
        <v/>
      </c>
      <c r="B71" s="6">
        <f>IF(OR(Данные!A71="",NOT(ISNUMBER(Данные!E71)),NOT(ISNUMBER(Данные!F71)),Данные!F71=0),"",Данные!E71/Данные!F71)</f>
        <v/>
      </c>
      <c r="C71" s="6">
        <f>IF(OR(Данные!A71="",NOT(ISNUMBER(Данные!E71)),NOT(ISNUMBER(Данные!F71)),Данные!F71=0),"",B71*0.3)</f>
        <v/>
      </c>
      <c r="D71" s="6">
        <f>IF(OR(Данные!A71="",NOT(ISNUMBER(Данные!E71)),NOT(ISNUMBER(Данные!F71)),Данные!F71=0),"",Данные!G71)</f>
        <v/>
      </c>
      <c r="E71" s="6">
        <f>IF(OR(Данные!A71="",NOT(ISNUMBER(Данные!E71)),NOT(ISNUMBER(Данные!F71)),Данные!F71=0),"",Данные!G71-Данные!H71-Данные!I71+Данные!J71)</f>
        <v/>
      </c>
      <c r="F71" s="6">
        <f>IF(OR(Данные!A71="",NOT(ISNUMBER(Данные!E71)),NOT(ISNUMBER(Данные!F71)),Данные!F71=0),"",ROUND(Настройки!$B$3*C71*SQRT(Данные!K71),0))</f>
        <v/>
      </c>
      <c r="G71" s="6">
        <f>IF(OR(Данные!A71="",NOT(ISNUMBER(Данные!E71)),NOT(ISNUMBER(Данные!F71)),Данные!F71=0),"",ROUND(B71*Данные!K71+F71,0))</f>
        <v/>
      </c>
      <c r="H71" s="6">
        <f>IF(OR(Данные!A71="",NOT(ISNUMBER(Данные!E71)),NOT(ISNUMBER(Данные!F71)),Данные!F71=0),"",G71+Данные!N71)</f>
        <v/>
      </c>
      <c r="I71" s="6">
        <f>IF(OR(Данные!A71="",NOT(ISNUMBER(Данные!E71)),NOT(ISNUMBER(Данные!F71)),Данные!F71=0),"",F71+Данные!N71)</f>
        <v/>
      </c>
      <c r="J71" s="6">
        <f>IF(OR(OR(Данные!A71="",NOT(ISNUMBER(Данные!E71)),NOT(ISNUMBER(Данные!F71)),Данные!F71=0),B71=0),"",ROUND(D71/B71,1))</f>
        <v/>
      </c>
      <c r="K71" s="7">
        <f>IF(OR(OR(Данные!A71="",NOT(ISNUMBER(Данные!E71)),NOT(ISNUMBER(Данные!F71)),Данные!F71=0),I71=0),"",D71/I71)</f>
        <v/>
      </c>
      <c r="L71" s="6">
        <f>IF(OR(Данные!A71="",NOT(ISNUMBER(Данные!E71)),NOT(ISNUMBER(Данные!F71)),Данные!F71=0),"",IF(E71&gt;=G71,0,MAX(Данные!M71,CEILING(H71-E71,Данные!L71))))</f>
        <v/>
      </c>
    </row>
    <row r="72">
      <c r="A72" s="6">
        <f>IF(OR(Данные!A72="",NOT(ISNUMBER(Данные!E72)),NOT(ISNUMBER(Данные!F72)),Данные!F72=0),"",Данные!A72)</f>
        <v/>
      </c>
      <c r="B72" s="6">
        <f>IF(OR(Данные!A72="",NOT(ISNUMBER(Данные!E72)),NOT(ISNUMBER(Данные!F72)),Данные!F72=0),"",Данные!E72/Данные!F72)</f>
        <v/>
      </c>
      <c r="C72" s="6">
        <f>IF(OR(Данные!A72="",NOT(ISNUMBER(Данные!E72)),NOT(ISNUMBER(Данные!F72)),Данные!F72=0),"",B72*0.3)</f>
        <v/>
      </c>
      <c r="D72" s="6">
        <f>IF(OR(Данные!A72="",NOT(ISNUMBER(Данные!E72)),NOT(ISNUMBER(Данные!F72)),Данные!F72=0),"",Данные!G72)</f>
        <v/>
      </c>
      <c r="E72" s="6">
        <f>IF(OR(Данные!A72="",NOT(ISNUMBER(Данные!E72)),NOT(ISNUMBER(Данные!F72)),Данные!F72=0),"",Данные!G72-Данные!H72-Данные!I72+Данные!J72)</f>
        <v/>
      </c>
      <c r="F72" s="6">
        <f>IF(OR(Данные!A72="",NOT(ISNUMBER(Данные!E72)),NOT(ISNUMBER(Данные!F72)),Данные!F72=0),"",ROUND(Настройки!$B$3*C72*SQRT(Данные!K72),0))</f>
        <v/>
      </c>
      <c r="G72" s="6">
        <f>IF(OR(Данные!A72="",NOT(ISNUMBER(Данные!E72)),NOT(ISNUMBER(Данные!F72)),Данные!F72=0),"",ROUND(B72*Данные!K72+F72,0))</f>
        <v/>
      </c>
      <c r="H72" s="6">
        <f>IF(OR(Данные!A72="",NOT(ISNUMBER(Данные!E72)),NOT(ISNUMBER(Данные!F72)),Данные!F72=0),"",G72+Данные!N72)</f>
        <v/>
      </c>
      <c r="I72" s="6">
        <f>IF(OR(Данные!A72="",NOT(ISNUMBER(Данные!E72)),NOT(ISNUMBER(Данные!F72)),Данные!F72=0),"",F72+Данные!N72)</f>
        <v/>
      </c>
      <c r="J72" s="6">
        <f>IF(OR(OR(Данные!A72="",NOT(ISNUMBER(Данные!E72)),NOT(ISNUMBER(Данные!F72)),Данные!F72=0),B72=0),"",ROUND(D72/B72,1))</f>
        <v/>
      </c>
      <c r="K72" s="7">
        <f>IF(OR(OR(Данные!A72="",NOT(ISNUMBER(Данные!E72)),NOT(ISNUMBER(Данные!F72)),Данные!F72=0),I72=0),"",D72/I72)</f>
        <v/>
      </c>
      <c r="L72" s="6">
        <f>IF(OR(Данные!A72="",NOT(ISNUMBER(Данные!E72)),NOT(ISNUMBER(Данные!F72)),Данные!F72=0),"",IF(E72&gt;=G72,0,MAX(Данные!M72,CEILING(H72-E72,Данные!L72))))</f>
        <v/>
      </c>
    </row>
    <row r="73">
      <c r="A73" s="6">
        <f>IF(OR(Данные!A73="",NOT(ISNUMBER(Данные!E73)),NOT(ISNUMBER(Данные!F73)),Данные!F73=0),"",Данные!A73)</f>
        <v/>
      </c>
      <c r="B73" s="6">
        <f>IF(OR(Данные!A73="",NOT(ISNUMBER(Данные!E73)),NOT(ISNUMBER(Данные!F73)),Данные!F73=0),"",Данные!E73/Данные!F73)</f>
        <v/>
      </c>
      <c r="C73" s="6">
        <f>IF(OR(Данные!A73="",NOT(ISNUMBER(Данные!E73)),NOT(ISNUMBER(Данные!F73)),Данные!F73=0),"",B73*0.3)</f>
        <v/>
      </c>
      <c r="D73" s="6">
        <f>IF(OR(Данные!A73="",NOT(ISNUMBER(Данные!E73)),NOT(ISNUMBER(Данные!F73)),Данные!F73=0),"",Данные!G73)</f>
        <v/>
      </c>
      <c r="E73" s="6">
        <f>IF(OR(Данные!A73="",NOT(ISNUMBER(Данные!E73)),NOT(ISNUMBER(Данные!F73)),Данные!F73=0),"",Данные!G73-Данные!H73-Данные!I73+Данные!J73)</f>
        <v/>
      </c>
      <c r="F73" s="6">
        <f>IF(OR(Данные!A73="",NOT(ISNUMBER(Данные!E73)),NOT(ISNUMBER(Данные!F73)),Данные!F73=0),"",ROUND(Настройки!$B$3*C73*SQRT(Данные!K73),0))</f>
        <v/>
      </c>
      <c r="G73" s="6">
        <f>IF(OR(Данные!A73="",NOT(ISNUMBER(Данные!E73)),NOT(ISNUMBER(Данные!F73)),Данные!F73=0),"",ROUND(B73*Данные!K73+F73,0))</f>
        <v/>
      </c>
      <c r="H73" s="6">
        <f>IF(OR(Данные!A73="",NOT(ISNUMBER(Данные!E73)),NOT(ISNUMBER(Данные!F73)),Данные!F73=0),"",G73+Данные!N73)</f>
        <v/>
      </c>
      <c r="I73" s="6">
        <f>IF(OR(Данные!A73="",NOT(ISNUMBER(Данные!E73)),NOT(ISNUMBER(Данные!F73)),Данные!F73=0),"",F73+Данные!N73)</f>
        <v/>
      </c>
      <c r="J73" s="6">
        <f>IF(OR(OR(Данные!A73="",NOT(ISNUMBER(Данные!E73)),NOT(ISNUMBER(Данные!F73)),Данные!F73=0),B73=0),"",ROUND(D73/B73,1))</f>
        <v/>
      </c>
      <c r="K73" s="7">
        <f>IF(OR(OR(Данные!A73="",NOT(ISNUMBER(Данные!E73)),NOT(ISNUMBER(Данные!F73)),Данные!F73=0),I73=0),"",D73/I73)</f>
        <v/>
      </c>
      <c r="L73" s="6">
        <f>IF(OR(Данные!A73="",NOT(ISNUMBER(Данные!E73)),NOT(ISNUMBER(Данные!F73)),Данные!F73=0),"",IF(E73&gt;=G73,0,MAX(Данные!M73,CEILING(H73-E73,Данные!L73))))</f>
        <v/>
      </c>
    </row>
    <row r="74">
      <c r="A74" s="6">
        <f>IF(OR(Данные!A74="",NOT(ISNUMBER(Данные!E74)),NOT(ISNUMBER(Данные!F74)),Данные!F74=0),"",Данные!A74)</f>
        <v/>
      </c>
      <c r="B74" s="6">
        <f>IF(OR(Данные!A74="",NOT(ISNUMBER(Данные!E74)),NOT(ISNUMBER(Данные!F74)),Данные!F74=0),"",Данные!E74/Данные!F74)</f>
        <v/>
      </c>
      <c r="C74" s="6">
        <f>IF(OR(Данные!A74="",NOT(ISNUMBER(Данные!E74)),NOT(ISNUMBER(Данные!F74)),Данные!F74=0),"",B74*0.3)</f>
        <v/>
      </c>
      <c r="D74" s="6">
        <f>IF(OR(Данные!A74="",NOT(ISNUMBER(Данные!E74)),NOT(ISNUMBER(Данные!F74)),Данные!F74=0),"",Данные!G74)</f>
        <v/>
      </c>
      <c r="E74" s="6">
        <f>IF(OR(Данные!A74="",NOT(ISNUMBER(Данные!E74)),NOT(ISNUMBER(Данные!F74)),Данные!F74=0),"",Данные!G74-Данные!H74-Данные!I74+Данные!J74)</f>
        <v/>
      </c>
      <c r="F74" s="6">
        <f>IF(OR(Данные!A74="",NOT(ISNUMBER(Данные!E74)),NOT(ISNUMBER(Данные!F74)),Данные!F74=0),"",ROUND(Настройки!$B$3*C74*SQRT(Данные!K74),0))</f>
        <v/>
      </c>
      <c r="G74" s="6">
        <f>IF(OR(Данные!A74="",NOT(ISNUMBER(Данные!E74)),NOT(ISNUMBER(Данные!F74)),Данные!F74=0),"",ROUND(B74*Данные!K74+F74,0))</f>
        <v/>
      </c>
      <c r="H74" s="6">
        <f>IF(OR(Данные!A74="",NOT(ISNUMBER(Данные!E74)),NOT(ISNUMBER(Данные!F74)),Данные!F74=0),"",G74+Данные!N74)</f>
        <v/>
      </c>
      <c r="I74" s="6">
        <f>IF(OR(Данные!A74="",NOT(ISNUMBER(Данные!E74)),NOT(ISNUMBER(Данные!F74)),Данные!F74=0),"",F74+Данные!N74)</f>
        <v/>
      </c>
      <c r="J74" s="6">
        <f>IF(OR(OR(Данные!A74="",NOT(ISNUMBER(Данные!E74)),NOT(ISNUMBER(Данные!F74)),Данные!F74=0),B74=0),"",ROUND(D74/B74,1))</f>
        <v/>
      </c>
      <c r="K74" s="7">
        <f>IF(OR(OR(Данные!A74="",NOT(ISNUMBER(Данные!E74)),NOT(ISNUMBER(Данные!F74)),Данные!F74=0),I74=0),"",D74/I74)</f>
        <v/>
      </c>
      <c r="L74" s="6">
        <f>IF(OR(Данные!A74="",NOT(ISNUMBER(Данные!E74)),NOT(ISNUMBER(Данные!F74)),Данные!F74=0),"",IF(E74&gt;=G74,0,MAX(Данные!M74,CEILING(H74-E74,Данные!L74))))</f>
        <v/>
      </c>
    </row>
    <row r="75">
      <c r="A75" s="6">
        <f>IF(OR(Данные!A75="",NOT(ISNUMBER(Данные!E75)),NOT(ISNUMBER(Данные!F75)),Данные!F75=0),"",Данные!A75)</f>
        <v/>
      </c>
      <c r="B75" s="6">
        <f>IF(OR(Данные!A75="",NOT(ISNUMBER(Данные!E75)),NOT(ISNUMBER(Данные!F75)),Данные!F75=0),"",Данные!E75/Данные!F75)</f>
        <v/>
      </c>
      <c r="C75" s="6">
        <f>IF(OR(Данные!A75="",NOT(ISNUMBER(Данные!E75)),NOT(ISNUMBER(Данные!F75)),Данные!F75=0),"",B75*0.3)</f>
        <v/>
      </c>
      <c r="D75" s="6">
        <f>IF(OR(Данные!A75="",NOT(ISNUMBER(Данные!E75)),NOT(ISNUMBER(Данные!F75)),Данные!F75=0),"",Данные!G75)</f>
        <v/>
      </c>
      <c r="E75" s="6">
        <f>IF(OR(Данные!A75="",NOT(ISNUMBER(Данные!E75)),NOT(ISNUMBER(Данные!F75)),Данные!F75=0),"",Данные!G75-Данные!H75-Данные!I75+Данные!J75)</f>
        <v/>
      </c>
      <c r="F75" s="6">
        <f>IF(OR(Данные!A75="",NOT(ISNUMBER(Данные!E75)),NOT(ISNUMBER(Данные!F75)),Данные!F75=0),"",ROUND(Настройки!$B$3*C75*SQRT(Данные!K75),0))</f>
        <v/>
      </c>
      <c r="G75" s="6">
        <f>IF(OR(Данные!A75="",NOT(ISNUMBER(Данные!E75)),NOT(ISNUMBER(Данные!F75)),Данные!F75=0),"",ROUND(B75*Данные!K75+F75,0))</f>
        <v/>
      </c>
      <c r="H75" s="6">
        <f>IF(OR(Данные!A75="",NOT(ISNUMBER(Данные!E75)),NOT(ISNUMBER(Данные!F75)),Данные!F75=0),"",G75+Данные!N75)</f>
        <v/>
      </c>
      <c r="I75" s="6">
        <f>IF(OR(Данные!A75="",NOT(ISNUMBER(Данные!E75)),NOT(ISNUMBER(Данные!F75)),Данные!F75=0),"",F75+Данные!N75)</f>
        <v/>
      </c>
      <c r="J75" s="6">
        <f>IF(OR(OR(Данные!A75="",NOT(ISNUMBER(Данные!E75)),NOT(ISNUMBER(Данные!F75)),Данные!F75=0),B75=0),"",ROUND(D75/B75,1))</f>
        <v/>
      </c>
      <c r="K75" s="7">
        <f>IF(OR(OR(Данные!A75="",NOT(ISNUMBER(Данные!E75)),NOT(ISNUMBER(Данные!F75)),Данные!F75=0),I75=0),"",D75/I75)</f>
        <v/>
      </c>
      <c r="L75" s="6">
        <f>IF(OR(Данные!A75="",NOT(ISNUMBER(Данные!E75)),NOT(ISNUMBER(Данные!F75)),Данные!F75=0),"",IF(E75&gt;=G75,0,MAX(Данные!M75,CEILING(H75-E75,Данные!L75))))</f>
        <v/>
      </c>
    </row>
    <row r="76">
      <c r="A76" s="6">
        <f>IF(OR(Данные!A76="",NOT(ISNUMBER(Данные!E76)),NOT(ISNUMBER(Данные!F76)),Данные!F76=0),"",Данные!A76)</f>
        <v/>
      </c>
      <c r="B76" s="6">
        <f>IF(OR(Данные!A76="",NOT(ISNUMBER(Данные!E76)),NOT(ISNUMBER(Данные!F76)),Данные!F76=0),"",Данные!E76/Данные!F76)</f>
        <v/>
      </c>
      <c r="C76" s="6">
        <f>IF(OR(Данные!A76="",NOT(ISNUMBER(Данные!E76)),NOT(ISNUMBER(Данные!F76)),Данные!F76=0),"",B76*0.3)</f>
        <v/>
      </c>
      <c r="D76" s="6">
        <f>IF(OR(Данные!A76="",NOT(ISNUMBER(Данные!E76)),NOT(ISNUMBER(Данные!F76)),Данные!F76=0),"",Данные!G76)</f>
        <v/>
      </c>
      <c r="E76" s="6">
        <f>IF(OR(Данные!A76="",NOT(ISNUMBER(Данные!E76)),NOT(ISNUMBER(Данные!F76)),Данные!F76=0),"",Данные!G76-Данные!H76-Данные!I76+Данные!J76)</f>
        <v/>
      </c>
      <c r="F76" s="6">
        <f>IF(OR(Данные!A76="",NOT(ISNUMBER(Данные!E76)),NOT(ISNUMBER(Данные!F76)),Данные!F76=0),"",ROUND(Настройки!$B$3*C76*SQRT(Данные!K76),0))</f>
        <v/>
      </c>
      <c r="G76" s="6">
        <f>IF(OR(Данные!A76="",NOT(ISNUMBER(Данные!E76)),NOT(ISNUMBER(Данные!F76)),Данные!F76=0),"",ROUND(B76*Данные!K76+F76,0))</f>
        <v/>
      </c>
      <c r="H76" s="6">
        <f>IF(OR(Данные!A76="",NOT(ISNUMBER(Данные!E76)),NOT(ISNUMBER(Данные!F76)),Данные!F76=0),"",G76+Данные!N76)</f>
        <v/>
      </c>
      <c r="I76" s="6">
        <f>IF(OR(Данные!A76="",NOT(ISNUMBER(Данные!E76)),NOT(ISNUMBER(Данные!F76)),Данные!F76=0),"",F76+Данные!N76)</f>
        <v/>
      </c>
      <c r="J76" s="6">
        <f>IF(OR(OR(Данные!A76="",NOT(ISNUMBER(Данные!E76)),NOT(ISNUMBER(Данные!F76)),Данные!F76=0),B76=0),"",ROUND(D76/B76,1))</f>
        <v/>
      </c>
      <c r="K76" s="7">
        <f>IF(OR(OR(Данные!A76="",NOT(ISNUMBER(Данные!E76)),NOT(ISNUMBER(Данные!F76)),Данные!F76=0),I76=0),"",D76/I76)</f>
        <v/>
      </c>
      <c r="L76" s="6">
        <f>IF(OR(Данные!A76="",NOT(ISNUMBER(Данные!E76)),NOT(ISNUMBER(Данные!F76)),Данные!F76=0),"",IF(E76&gt;=G76,0,MAX(Данные!M76,CEILING(H76-E76,Данные!L76))))</f>
        <v/>
      </c>
    </row>
    <row r="77">
      <c r="A77" s="6">
        <f>IF(OR(Данные!A77="",NOT(ISNUMBER(Данные!E77)),NOT(ISNUMBER(Данные!F77)),Данные!F77=0),"",Данные!A77)</f>
        <v/>
      </c>
      <c r="B77" s="6">
        <f>IF(OR(Данные!A77="",NOT(ISNUMBER(Данные!E77)),NOT(ISNUMBER(Данные!F77)),Данные!F77=0),"",Данные!E77/Данные!F77)</f>
        <v/>
      </c>
      <c r="C77" s="6">
        <f>IF(OR(Данные!A77="",NOT(ISNUMBER(Данные!E77)),NOT(ISNUMBER(Данные!F77)),Данные!F77=0),"",B77*0.3)</f>
        <v/>
      </c>
      <c r="D77" s="6">
        <f>IF(OR(Данные!A77="",NOT(ISNUMBER(Данные!E77)),NOT(ISNUMBER(Данные!F77)),Данные!F77=0),"",Данные!G77)</f>
        <v/>
      </c>
      <c r="E77" s="6">
        <f>IF(OR(Данные!A77="",NOT(ISNUMBER(Данные!E77)),NOT(ISNUMBER(Данные!F77)),Данные!F77=0),"",Данные!G77-Данные!H77-Данные!I77+Данные!J77)</f>
        <v/>
      </c>
      <c r="F77" s="6">
        <f>IF(OR(Данные!A77="",NOT(ISNUMBER(Данные!E77)),NOT(ISNUMBER(Данные!F77)),Данные!F77=0),"",ROUND(Настройки!$B$3*C77*SQRT(Данные!K77),0))</f>
        <v/>
      </c>
      <c r="G77" s="6">
        <f>IF(OR(Данные!A77="",NOT(ISNUMBER(Данные!E77)),NOT(ISNUMBER(Данные!F77)),Данные!F77=0),"",ROUND(B77*Данные!K77+F77,0))</f>
        <v/>
      </c>
      <c r="H77" s="6">
        <f>IF(OR(Данные!A77="",NOT(ISNUMBER(Данные!E77)),NOT(ISNUMBER(Данные!F77)),Данные!F77=0),"",G77+Данные!N77)</f>
        <v/>
      </c>
      <c r="I77" s="6">
        <f>IF(OR(Данные!A77="",NOT(ISNUMBER(Данные!E77)),NOT(ISNUMBER(Данные!F77)),Данные!F77=0),"",F77+Данные!N77)</f>
        <v/>
      </c>
      <c r="J77" s="6">
        <f>IF(OR(OR(Данные!A77="",NOT(ISNUMBER(Данные!E77)),NOT(ISNUMBER(Данные!F77)),Данные!F77=0),B77=0),"",ROUND(D77/B77,1))</f>
        <v/>
      </c>
      <c r="K77" s="7">
        <f>IF(OR(OR(Данные!A77="",NOT(ISNUMBER(Данные!E77)),NOT(ISNUMBER(Данные!F77)),Данные!F77=0),I77=0),"",D77/I77)</f>
        <v/>
      </c>
      <c r="L77" s="6">
        <f>IF(OR(Данные!A77="",NOT(ISNUMBER(Данные!E77)),NOT(ISNUMBER(Данные!F77)),Данные!F77=0),"",IF(E77&gt;=G77,0,MAX(Данные!M77,CEILING(H77-E77,Данные!L77))))</f>
        <v/>
      </c>
    </row>
    <row r="78">
      <c r="A78" s="6">
        <f>IF(OR(Данные!A78="",NOT(ISNUMBER(Данные!E78)),NOT(ISNUMBER(Данные!F78)),Данные!F78=0),"",Данные!A78)</f>
        <v/>
      </c>
      <c r="B78" s="6">
        <f>IF(OR(Данные!A78="",NOT(ISNUMBER(Данные!E78)),NOT(ISNUMBER(Данные!F78)),Данные!F78=0),"",Данные!E78/Данные!F78)</f>
        <v/>
      </c>
      <c r="C78" s="6">
        <f>IF(OR(Данные!A78="",NOT(ISNUMBER(Данные!E78)),NOT(ISNUMBER(Данные!F78)),Данные!F78=0),"",B78*0.3)</f>
        <v/>
      </c>
      <c r="D78" s="6">
        <f>IF(OR(Данные!A78="",NOT(ISNUMBER(Данные!E78)),NOT(ISNUMBER(Данные!F78)),Данные!F78=0),"",Данные!G78)</f>
        <v/>
      </c>
      <c r="E78" s="6">
        <f>IF(OR(Данные!A78="",NOT(ISNUMBER(Данные!E78)),NOT(ISNUMBER(Данные!F78)),Данные!F78=0),"",Данные!G78-Данные!H78-Данные!I78+Данные!J78)</f>
        <v/>
      </c>
      <c r="F78" s="6">
        <f>IF(OR(Данные!A78="",NOT(ISNUMBER(Данные!E78)),NOT(ISNUMBER(Данные!F78)),Данные!F78=0),"",ROUND(Настройки!$B$3*C78*SQRT(Данные!K78),0))</f>
        <v/>
      </c>
      <c r="G78" s="6">
        <f>IF(OR(Данные!A78="",NOT(ISNUMBER(Данные!E78)),NOT(ISNUMBER(Данные!F78)),Данные!F78=0),"",ROUND(B78*Данные!K78+F78,0))</f>
        <v/>
      </c>
      <c r="H78" s="6">
        <f>IF(OR(Данные!A78="",NOT(ISNUMBER(Данные!E78)),NOT(ISNUMBER(Данные!F78)),Данные!F78=0),"",G78+Данные!N78)</f>
        <v/>
      </c>
      <c r="I78" s="6">
        <f>IF(OR(Данные!A78="",NOT(ISNUMBER(Данные!E78)),NOT(ISNUMBER(Данные!F78)),Данные!F78=0),"",F78+Данные!N78)</f>
        <v/>
      </c>
      <c r="J78" s="6">
        <f>IF(OR(OR(Данные!A78="",NOT(ISNUMBER(Данные!E78)),NOT(ISNUMBER(Данные!F78)),Данные!F78=0),B78=0),"",ROUND(D78/B78,1))</f>
        <v/>
      </c>
      <c r="K78" s="7">
        <f>IF(OR(OR(Данные!A78="",NOT(ISNUMBER(Данные!E78)),NOT(ISNUMBER(Данные!F78)),Данные!F78=0),I78=0),"",D78/I78)</f>
        <v/>
      </c>
      <c r="L78" s="6">
        <f>IF(OR(Данные!A78="",NOT(ISNUMBER(Данные!E78)),NOT(ISNUMBER(Данные!F78)),Данные!F78=0),"",IF(E78&gt;=G78,0,MAX(Данные!M78,CEILING(H78-E78,Данные!L78))))</f>
        <v/>
      </c>
    </row>
    <row r="79">
      <c r="A79" s="6">
        <f>IF(OR(Данные!A79="",NOT(ISNUMBER(Данные!E79)),NOT(ISNUMBER(Данные!F79)),Данные!F79=0),"",Данные!A79)</f>
        <v/>
      </c>
      <c r="B79" s="6">
        <f>IF(OR(Данные!A79="",NOT(ISNUMBER(Данные!E79)),NOT(ISNUMBER(Данные!F79)),Данные!F79=0),"",Данные!E79/Данные!F79)</f>
        <v/>
      </c>
      <c r="C79" s="6">
        <f>IF(OR(Данные!A79="",NOT(ISNUMBER(Данные!E79)),NOT(ISNUMBER(Данные!F79)),Данные!F79=0),"",B79*0.3)</f>
        <v/>
      </c>
      <c r="D79" s="6">
        <f>IF(OR(Данные!A79="",NOT(ISNUMBER(Данные!E79)),NOT(ISNUMBER(Данные!F79)),Данные!F79=0),"",Данные!G79)</f>
        <v/>
      </c>
      <c r="E79" s="6">
        <f>IF(OR(Данные!A79="",NOT(ISNUMBER(Данные!E79)),NOT(ISNUMBER(Данные!F79)),Данные!F79=0),"",Данные!G79-Данные!H79-Данные!I79+Данные!J79)</f>
        <v/>
      </c>
      <c r="F79" s="6">
        <f>IF(OR(Данные!A79="",NOT(ISNUMBER(Данные!E79)),NOT(ISNUMBER(Данные!F79)),Данные!F79=0),"",ROUND(Настройки!$B$3*C79*SQRT(Данные!K79),0))</f>
        <v/>
      </c>
      <c r="G79" s="6">
        <f>IF(OR(Данные!A79="",NOT(ISNUMBER(Данные!E79)),NOT(ISNUMBER(Данные!F79)),Данные!F79=0),"",ROUND(B79*Данные!K79+F79,0))</f>
        <v/>
      </c>
      <c r="H79" s="6">
        <f>IF(OR(Данные!A79="",NOT(ISNUMBER(Данные!E79)),NOT(ISNUMBER(Данные!F79)),Данные!F79=0),"",G79+Данные!N79)</f>
        <v/>
      </c>
      <c r="I79" s="6">
        <f>IF(OR(Данные!A79="",NOT(ISNUMBER(Данные!E79)),NOT(ISNUMBER(Данные!F79)),Данные!F79=0),"",F79+Данные!N79)</f>
        <v/>
      </c>
      <c r="J79" s="6">
        <f>IF(OR(OR(Данные!A79="",NOT(ISNUMBER(Данные!E79)),NOT(ISNUMBER(Данные!F79)),Данные!F79=0),B79=0),"",ROUND(D79/B79,1))</f>
        <v/>
      </c>
      <c r="K79" s="7">
        <f>IF(OR(OR(Данные!A79="",NOT(ISNUMBER(Данные!E79)),NOT(ISNUMBER(Данные!F79)),Данные!F79=0),I79=0),"",D79/I79)</f>
        <v/>
      </c>
      <c r="L79" s="6">
        <f>IF(OR(Данные!A79="",NOT(ISNUMBER(Данные!E79)),NOT(ISNUMBER(Данные!F79)),Данные!F79=0),"",IF(E79&gt;=G79,0,MAX(Данные!M79,CEILING(H79-E79,Данные!L79))))</f>
        <v/>
      </c>
    </row>
    <row r="80">
      <c r="A80" s="6">
        <f>IF(OR(Данные!A80="",NOT(ISNUMBER(Данные!E80)),NOT(ISNUMBER(Данные!F80)),Данные!F80=0),"",Данные!A80)</f>
        <v/>
      </c>
      <c r="B80" s="6">
        <f>IF(OR(Данные!A80="",NOT(ISNUMBER(Данные!E80)),NOT(ISNUMBER(Данные!F80)),Данные!F80=0),"",Данные!E80/Данные!F80)</f>
        <v/>
      </c>
      <c r="C80" s="6">
        <f>IF(OR(Данные!A80="",NOT(ISNUMBER(Данные!E80)),NOT(ISNUMBER(Данные!F80)),Данные!F80=0),"",B80*0.3)</f>
        <v/>
      </c>
      <c r="D80" s="6">
        <f>IF(OR(Данные!A80="",NOT(ISNUMBER(Данные!E80)),NOT(ISNUMBER(Данные!F80)),Данные!F80=0),"",Данные!G80)</f>
        <v/>
      </c>
      <c r="E80" s="6">
        <f>IF(OR(Данные!A80="",NOT(ISNUMBER(Данные!E80)),NOT(ISNUMBER(Данные!F80)),Данные!F80=0),"",Данные!G80-Данные!H80-Данные!I80+Данные!J80)</f>
        <v/>
      </c>
      <c r="F80" s="6">
        <f>IF(OR(Данные!A80="",NOT(ISNUMBER(Данные!E80)),NOT(ISNUMBER(Данные!F80)),Данные!F80=0),"",ROUND(Настройки!$B$3*C80*SQRT(Данные!K80),0))</f>
        <v/>
      </c>
      <c r="G80" s="6">
        <f>IF(OR(Данные!A80="",NOT(ISNUMBER(Данные!E80)),NOT(ISNUMBER(Данные!F80)),Данные!F80=0),"",ROUND(B80*Данные!K80+F80,0))</f>
        <v/>
      </c>
      <c r="H80" s="6">
        <f>IF(OR(Данные!A80="",NOT(ISNUMBER(Данные!E80)),NOT(ISNUMBER(Данные!F80)),Данные!F80=0),"",G80+Данные!N80)</f>
        <v/>
      </c>
      <c r="I80" s="6">
        <f>IF(OR(Данные!A80="",NOT(ISNUMBER(Данные!E80)),NOT(ISNUMBER(Данные!F80)),Данные!F80=0),"",F80+Данные!N80)</f>
        <v/>
      </c>
      <c r="J80" s="6">
        <f>IF(OR(OR(Данные!A80="",NOT(ISNUMBER(Данные!E80)),NOT(ISNUMBER(Данные!F80)),Данные!F80=0),B80=0),"",ROUND(D80/B80,1))</f>
        <v/>
      </c>
      <c r="K80" s="7">
        <f>IF(OR(OR(Данные!A80="",NOT(ISNUMBER(Данные!E80)),NOT(ISNUMBER(Данные!F80)),Данные!F80=0),I80=0),"",D80/I80)</f>
        <v/>
      </c>
      <c r="L80" s="6">
        <f>IF(OR(Данные!A80="",NOT(ISNUMBER(Данные!E80)),NOT(ISNUMBER(Данные!F80)),Данные!F80=0),"",IF(E80&gt;=G80,0,MAX(Данные!M80,CEILING(H80-E80,Данные!L80))))</f>
        <v/>
      </c>
    </row>
    <row r="81">
      <c r="A81" s="6">
        <f>IF(OR(Данные!A81="",NOT(ISNUMBER(Данные!E81)),NOT(ISNUMBER(Данные!F81)),Данные!F81=0),"",Данные!A81)</f>
        <v/>
      </c>
      <c r="B81" s="6">
        <f>IF(OR(Данные!A81="",NOT(ISNUMBER(Данные!E81)),NOT(ISNUMBER(Данные!F81)),Данные!F81=0),"",Данные!E81/Данные!F81)</f>
        <v/>
      </c>
      <c r="C81" s="6">
        <f>IF(OR(Данные!A81="",NOT(ISNUMBER(Данные!E81)),NOT(ISNUMBER(Данные!F81)),Данные!F81=0),"",B81*0.3)</f>
        <v/>
      </c>
      <c r="D81" s="6">
        <f>IF(OR(Данные!A81="",NOT(ISNUMBER(Данные!E81)),NOT(ISNUMBER(Данные!F81)),Данные!F81=0),"",Данные!G81)</f>
        <v/>
      </c>
      <c r="E81" s="6">
        <f>IF(OR(Данные!A81="",NOT(ISNUMBER(Данные!E81)),NOT(ISNUMBER(Данные!F81)),Данные!F81=0),"",Данные!G81-Данные!H81-Данные!I81+Данные!J81)</f>
        <v/>
      </c>
      <c r="F81" s="6">
        <f>IF(OR(Данные!A81="",NOT(ISNUMBER(Данные!E81)),NOT(ISNUMBER(Данные!F81)),Данные!F81=0),"",ROUND(Настройки!$B$3*C81*SQRT(Данные!K81),0))</f>
        <v/>
      </c>
      <c r="G81" s="6">
        <f>IF(OR(Данные!A81="",NOT(ISNUMBER(Данные!E81)),NOT(ISNUMBER(Данные!F81)),Данные!F81=0),"",ROUND(B81*Данные!K81+F81,0))</f>
        <v/>
      </c>
      <c r="H81" s="6">
        <f>IF(OR(Данные!A81="",NOT(ISNUMBER(Данные!E81)),NOT(ISNUMBER(Данные!F81)),Данные!F81=0),"",G81+Данные!N81)</f>
        <v/>
      </c>
      <c r="I81" s="6">
        <f>IF(OR(Данные!A81="",NOT(ISNUMBER(Данные!E81)),NOT(ISNUMBER(Данные!F81)),Данные!F81=0),"",F81+Данные!N81)</f>
        <v/>
      </c>
      <c r="J81" s="6">
        <f>IF(OR(OR(Данные!A81="",NOT(ISNUMBER(Данные!E81)),NOT(ISNUMBER(Данные!F81)),Данные!F81=0),B81=0),"",ROUND(D81/B81,1))</f>
        <v/>
      </c>
      <c r="K81" s="7">
        <f>IF(OR(OR(Данные!A81="",NOT(ISNUMBER(Данные!E81)),NOT(ISNUMBER(Данные!F81)),Данные!F81=0),I81=0),"",D81/I81)</f>
        <v/>
      </c>
      <c r="L81" s="6">
        <f>IF(OR(Данные!A81="",NOT(ISNUMBER(Данные!E81)),NOT(ISNUMBER(Данные!F81)),Данные!F81=0),"",IF(E81&gt;=G81,0,MAX(Данные!M81,CEILING(H81-E81,Данные!L81))))</f>
        <v/>
      </c>
    </row>
    <row r="82">
      <c r="A82" s="6">
        <f>IF(OR(Данные!A82="",NOT(ISNUMBER(Данные!E82)),NOT(ISNUMBER(Данные!F82)),Данные!F82=0),"",Данные!A82)</f>
        <v/>
      </c>
      <c r="B82" s="6">
        <f>IF(OR(Данные!A82="",NOT(ISNUMBER(Данные!E82)),NOT(ISNUMBER(Данные!F82)),Данные!F82=0),"",Данные!E82/Данные!F82)</f>
        <v/>
      </c>
      <c r="C82" s="6">
        <f>IF(OR(Данные!A82="",NOT(ISNUMBER(Данные!E82)),NOT(ISNUMBER(Данные!F82)),Данные!F82=0),"",B82*0.3)</f>
        <v/>
      </c>
      <c r="D82" s="6">
        <f>IF(OR(Данные!A82="",NOT(ISNUMBER(Данные!E82)),NOT(ISNUMBER(Данные!F82)),Данные!F82=0),"",Данные!G82)</f>
        <v/>
      </c>
      <c r="E82" s="6">
        <f>IF(OR(Данные!A82="",NOT(ISNUMBER(Данные!E82)),NOT(ISNUMBER(Данные!F82)),Данные!F82=0),"",Данные!G82-Данные!H82-Данные!I82+Данные!J82)</f>
        <v/>
      </c>
      <c r="F82" s="6">
        <f>IF(OR(Данные!A82="",NOT(ISNUMBER(Данные!E82)),NOT(ISNUMBER(Данные!F82)),Данные!F82=0),"",ROUND(Настройки!$B$3*C82*SQRT(Данные!K82),0))</f>
        <v/>
      </c>
      <c r="G82" s="6">
        <f>IF(OR(Данные!A82="",NOT(ISNUMBER(Данные!E82)),NOT(ISNUMBER(Данные!F82)),Данные!F82=0),"",ROUND(B82*Данные!K82+F82,0))</f>
        <v/>
      </c>
      <c r="H82" s="6">
        <f>IF(OR(Данные!A82="",NOT(ISNUMBER(Данные!E82)),NOT(ISNUMBER(Данные!F82)),Данные!F82=0),"",G82+Данные!N82)</f>
        <v/>
      </c>
      <c r="I82" s="6">
        <f>IF(OR(Данные!A82="",NOT(ISNUMBER(Данные!E82)),NOT(ISNUMBER(Данные!F82)),Данные!F82=0),"",F82+Данные!N82)</f>
        <v/>
      </c>
      <c r="J82" s="6">
        <f>IF(OR(OR(Данные!A82="",NOT(ISNUMBER(Данные!E82)),NOT(ISNUMBER(Данные!F82)),Данные!F82=0),B82=0),"",ROUND(D82/B82,1))</f>
        <v/>
      </c>
      <c r="K82" s="7">
        <f>IF(OR(OR(Данные!A82="",NOT(ISNUMBER(Данные!E82)),NOT(ISNUMBER(Данные!F82)),Данные!F82=0),I82=0),"",D82/I82)</f>
        <v/>
      </c>
      <c r="L82" s="6">
        <f>IF(OR(Данные!A82="",NOT(ISNUMBER(Данные!E82)),NOT(ISNUMBER(Данные!F82)),Данные!F82=0),"",IF(E82&gt;=G82,0,MAX(Данные!M82,CEILING(H82-E82,Данные!L82))))</f>
        <v/>
      </c>
    </row>
    <row r="83">
      <c r="A83" s="6">
        <f>IF(OR(Данные!A83="",NOT(ISNUMBER(Данные!E83)),NOT(ISNUMBER(Данные!F83)),Данные!F83=0),"",Данные!A83)</f>
        <v/>
      </c>
      <c r="B83" s="6">
        <f>IF(OR(Данные!A83="",NOT(ISNUMBER(Данные!E83)),NOT(ISNUMBER(Данные!F83)),Данные!F83=0),"",Данные!E83/Данные!F83)</f>
        <v/>
      </c>
      <c r="C83" s="6">
        <f>IF(OR(Данные!A83="",NOT(ISNUMBER(Данные!E83)),NOT(ISNUMBER(Данные!F83)),Данные!F83=0),"",B83*0.3)</f>
        <v/>
      </c>
      <c r="D83" s="6">
        <f>IF(OR(Данные!A83="",NOT(ISNUMBER(Данные!E83)),NOT(ISNUMBER(Данные!F83)),Данные!F83=0),"",Данные!G83)</f>
        <v/>
      </c>
      <c r="E83" s="6">
        <f>IF(OR(Данные!A83="",NOT(ISNUMBER(Данные!E83)),NOT(ISNUMBER(Данные!F83)),Данные!F83=0),"",Данные!G83-Данные!H83-Данные!I83+Данные!J83)</f>
        <v/>
      </c>
      <c r="F83" s="6">
        <f>IF(OR(Данные!A83="",NOT(ISNUMBER(Данные!E83)),NOT(ISNUMBER(Данные!F83)),Данные!F83=0),"",ROUND(Настройки!$B$3*C83*SQRT(Данные!K83),0))</f>
        <v/>
      </c>
      <c r="G83" s="6">
        <f>IF(OR(Данные!A83="",NOT(ISNUMBER(Данные!E83)),NOT(ISNUMBER(Данные!F83)),Данные!F83=0),"",ROUND(B83*Данные!K83+F83,0))</f>
        <v/>
      </c>
      <c r="H83" s="6">
        <f>IF(OR(Данные!A83="",NOT(ISNUMBER(Данные!E83)),NOT(ISNUMBER(Данные!F83)),Данные!F83=0),"",G83+Данные!N83)</f>
        <v/>
      </c>
      <c r="I83" s="6">
        <f>IF(OR(Данные!A83="",NOT(ISNUMBER(Данные!E83)),NOT(ISNUMBER(Данные!F83)),Данные!F83=0),"",F83+Данные!N83)</f>
        <v/>
      </c>
      <c r="J83" s="6">
        <f>IF(OR(OR(Данные!A83="",NOT(ISNUMBER(Данные!E83)),NOT(ISNUMBER(Данные!F83)),Данные!F83=0),B83=0),"",ROUND(D83/B83,1))</f>
        <v/>
      </c>
      <c r="K83" s="7">
        <f>IF(OR(OR(Данные!A83="",NOT(ISNUMBER(Данные!E83)),NOT(ISNUMBER(Данные!F83)),Данные!F83=0),I83=0),"",D83/I83)</f>
        <v/>
      </c>
      <c r="L83" s="6">
        <f>IF(OR(Данные!A83="",NOT(ISNUMBER(Данные!E83)),NOT(ISNUMBER(Данные!F83)),Данные!F83=0),"",IF(E83&gt;=G83,0,MAX(Данные!M83,CEILING(H83-E83,Данные!L83))))</f>
        <v/>
      </c>
    </row>
    <row r="84">
      <c r="A84" s="6">
        <f>IF(OR(Данные!A84="",NOT(ISNUMBER(Данные!E84)),NOT(ISNUMBER(Данные!F84)),Данные!F84=0),"",Данные!A84)</f>
        <v/>
      </c>
      <c r="B84" s="6">
        <f>IF(OR(Данные!A84="",NOT(ISNUMBER(Данные!E84)),NOT(ISNUMBER(Данные!F84)),Данные!F84=0),"",Данные!E84/Данные!F84)</f>
        <v/>
      </c>
      <c r="C84" s="6">
        <f>IF(OR(Данные!A84="",NOT(ISNUMBER(Данные!E84)),NOT(ISNUMBER(Данные!F84)),Данные!F84=0),"",B84*0.3)</f>
        <v/>
      </c>
      <c r="D84" s="6">
        <f>IF(OR(Данные!A84="",NOT(ISNUMBER(Данные!E84)),NOT(ISNUMBER(Данные!F84)),Данные!F84=0),"",Данные!G84)</f>
        <v/>
      </c>
      <c r="E84" s="6">
        <f>IF(OR(Данные!A84="",NOT(ISNUMBER(Данные!E84)),NOT(ISNUMBER(Данные!F84)),Данные!F84=0),"",Данные!G84-Данные!H84-Данные!I84+Данные!J84)</f>
        <v/>
      </c>
      <c r="F84" s="6">
        <f>IF(OR(Данные!A84="",NOT(ISNUMBER(Данные!E84)),NOT(ISNUMBER(Данные!F84)),Данные!F84=0),"",ROUND(Настройки!$B$3*C84*SQRT(Данные!K84),0))</f>
        <v/>
      </c>
      <c r="G84" s="6">
        <f>IF(OR(Данные!A84="",NOT(ISNUMBER(Данные!E84)),NOT(ISNUMBER(Данные!F84)),Данные!F84=0),"",ROUND(B84*Данные!K84+F84,0))</f>
        <v/>
      </c>
      <c r="H84" s="6">
        <f>IF(OR(Данные!A84="",NOT(ISNUMBER(Данные!E84)),NOT(ISNUMBER(Данные!F84)),Данные!F84=0),"",G84+Данные!N84)</f>
        <v/>
      </c>
      <c r="I84" s="6">
        <f>IF(OR(Данные!A84="",NOT(ISNUMBER(Данные!E84)),NOT(ISNUMBER(Данные!F84)),Данные!F84=0),"",F84+Данные!N84)</f>
        <v/>
      </c>
      <c r="J84" s="6">
        <f>IF(OR(OR(Данные!A84="",NOT(ISNUMBER(Данные!E84)),NOT(ISNUMBER(Данные!F84)),Данные!F84=0),B84=0),"",ROUND(D84/B84,1))</f>
        <v/>
      </c>
      <c r="K84" s="7">
        <f>IF(OR(OR(Данные!A84="",NOT(ISNUMBER(Данные!E84)),NOT(ISNUMBER(Данные!F84)),Данные!F84=0),I84=0),"",D84/I84)</f>
        <v/>
      </c>
      <c r="L84" s="6">
        <f>IF(OR(Данные!A84="",NOT(ISNUMBER(Данные!E84)),NOT(ISNUMBER(Данные!F84)),Данные!F84=0),"",IF(E84&gt;=G84,0,MAX(Данные!M84,CEILING(H84-E84,Данные!L84))))</f>
        <v/>
      </c>
    </row>
    <row r="85">
      <c r="A85" s="6">
        <f>IF(OR(Данные!A85="",NOT(ISNUMBER(Данные!E85)),NOT(ISNUMBER(Данные!F85)),Данные!F85=0),"",Данные!A85)</f>
        <v/>
      </c>
      <c r="B85" s="6">
        <f>IF(OR(Данные!A85="",NOT(ISNUMBER(Данные!E85)),NOT(ISNUMBER(Данные!F85)),Данные!F85=0),"",Данные!E85/Данные!F85)</f>
        <v/>
      </c>
      <c r="C85" s="6">
        <f>IF(OR(Данные!A85="",NOT(ISNUMBER(Данные!E85)),NOT(ISNUMBER(Данные!F85)),Данные!F85=0),"",B85*0.3)</f>
        <v/>
      </c>
      <c r="D85" s="6">
        <f>IF(OR(Данные!A85="",NOT(ISNUMBER(Данные!E85)),NOT(ISNUMBER(Данные!F85)),Данные!F85=0),"",Данные!G85)</f>
        <v/>
      </c>
      <c r="E85" s="6">
        <f>IF(OR(Данные!A85="",NOT(ISNUMBER(Данные!E85)),NOT(ISNUMBER(Данные!F85)),Данные!F85=0),"",Данные!G85-Данные!H85-Данные!I85+Данные!J85)</f>
        <v/>
      </c>
      <c r="F85" s="6">
        <f>IF(OR(Данные!A85="",NOT(ISNUMBER(Данные!E85)),NOT(ISNUMBER(Данные!F85)),Данные!F85=0),"",ROUND(Настройки!$B$3*C85*SQRT(Данные!K85),0))</f>
        <v/>
      </c>
      <c r="G85" s="6">
        <f>IF(OR(Данные!A85="",NOT(ISNUMBER(Данные!E85)),NOT(ISNUMBER(Данные!F85)),Данные!F85=0),"",ROUND(B85*Данные!K85+F85,0))</f>
        <v/>
      </c>
      <c r="H85" s="6">
        <f>IF(OR(Данные!A85="",NOT(ISNUMBER(Данные!E85)),NOT(ISNUMBER(Данные!F85)),Данные!F85=0),"",G85+Данные!N85)</f>
        <v/>
      </c>
      <c r="I85" s="6">
        <f>IF(OR(Данные!A85="",NOT(ISNUMBER(Данные!E85)),NOT(ISNUMBER(Данные!F85)),Данные!F85=0),"",F85+Данные!N85)</f>
        <v/>
      </c>
      <c r="J85" s="6">
        <f>IF(OR(OR(Данные!A85="",NOT(ISNUMBER(Данные!E85)),NOT(ISNUMBER(Данные!F85)),Данные!F85=0),B85=0),"",ROUND(D85/B85,1))</f>
        <v/>
      </c>
      <c r="K85" s="7">
        <f>IF(OR(OR(Данные!A85="",NOT(ISNUMBER(Данные!E85)),NOT(ISNUMBER(Данные!F85)),Данные!F85=0),I85=0),"",D85/I85)</f>
        <v/>
      </c>
      <c r="L85" s="6">
        <f>IF(OR(Данные!A85="",NOT(ISNUMBER(Данные!E85)),NOT(ISNUMBER(Данные!F85)),Данные!F85=0),"",IF(E85&gt;=G85,0,MAX(Данные!M85,CEILING(H85-E85,Данные!L85))))</f>
        <v/>
      </c>
    </row>
    <row r="86">
      <c r="A86" s="6">
        <f>IF(OR(Данные!A86="",NOT(ISNUMBER(Данные!E86)),NOT(ISNUMBER(Данные!F86)),Данные!F86=0),"",Данные!A86)</f>
        <v/>
      </c>
      <c r="B86" s="6">
        <f>IF(OR(Данные!A86="",NOT(ISNUMBER(Данные!E86)),NOT(ISNUMBER(Данные!F86)),Данные!F86=0),"",Данные!E86/Данные!F86)</f>
        <v/>
      </c>
      <c r="C86" s="6">
        <f>IF(OR(Данные!A86="",NOT(ISNUMBER(Данные!E86)),NOT(ISNUMBER(Данные!F86)),Данные!F86=0),"",B86*0.3)</f>
        <v/>
      </c>
      <c r="D86" s="6">
        <f>IF(OR(Данные!A86="",NOT(ISNUMBER(Данные!E86)),NOT(ISNUMBER(Данные!F86)),Данные!F86=0),"",Данные!G86)</f>
        <v/>
      </c>
      <c r="E86" s="6">
        <f>IF(OR(Данные!A86="",NOT(ISNUMBER(Данные!E86)),NOT(ISNUMBER(Данные!F86)),Данные!F86=0),"",Данные!G86-Данные!H86-Данные!I86+Данные!J86)</f>
        <v/>
      </c>
      <c r="F86" s="6">
        <f>IF(OR(Данные!A86="",NOT(ISNUMBER(Данные!E86)),NOT(ISNUMBER(Данные!F86)),Данные!F86=0),"",ROUND(Настройки!$B$3*C86*SQRT(Данные!K86),0))</f>
        <v/>
      </c>
      <c r="G86" s="6">
        <f>IF(OR(Данные!A86="",NOT(ISNUMBER(Данные!E86)),NOT(ISNUMBER(Данные!F86)),Данные!F86=0),"",ROUND(B86*Данные!K86+F86,0))</f>
        <v/>
      </c>
      <c r="H86" s="6">
        <f>IF(OR(Данные!A86="",NOT(ISNUMBER(Данные!E86)),NOT(ISNUMBER(Данные!F86)),Данные!F86=0),"",G86+Данные!N86)</f>
        <v/>
      </c>
      <c r="I86" s="6">
        <f>IF(OR(Данные!A86="",NOT(ISNUMBER(Данные!E86)),NOT(ISNUMBER(Данные!F86)),Данные!F86=0),"",F86+Данные!N86)</f>
        <v/>
      </c>
      <c r="J86" s="6">
        <f>IF(OR(OR(Данные!A86="",NOT(ISNUMBER(Данные!E86)),NOT(ISNUMBER(Данные!F86)),Данные!F86=0),B86=0),"",ROUND(D86/B86,1))</f>
        <v/>
      </c>
      <c r="K86" s="7">
        <f>IF(OR(OR(Данные!A86="",NOT(ISNUMBER(Данные!E86)),NOT(ISNUMBER(Данные!F86)),Данные!F86=0),I86=0),"",D86/I86)</f>
        <v/>
      </c>
      <c r="L86" s="6">
        <f>IF(OR(Данные!A86="",NOT(ISNUMBER(Данные!E86)),NOT(ISNUMBER(Данные!F86)),Данные!F86=0),"",IF(E86&gt;=G86,0,MAX(Данные!M86,CEILING(H86-E86,Данные!L86))))</f>
        <v/>
      </c>
    </row>
    <row r="87">
      <c r="A87" s="6">
        <f>IF(OR(Данные!A87="",NOT(ISNUMBER(Данные!E87)),NOT(ISNUMBER(Данные!F87)),Данные!F87=0),"",Данные!A87)</f>
        <v/>
      </c>
      <c r="B87" s="6">
        <f>IF(OR(Данные!A87="",NOT(ISNUMBER(Данные!E87)),NOT(ISNUMBER(Данные!F87)),Данные!F87=0),"",Данные!E87/Данные!F87)</f>
        <v/>
      </c>
      <c r="C87" s="6">
        <f>IF(OR(Данные!A87="",NOT(ISNUMBER(Данные!E87)),NOT(ISNUMBER(Данные!F87)),Данные!F87=0),"",B87*0.3)</f>
        <v/>
      </c>
      <c r="D87" s="6">
        <f>IF(OR(Данные!A87="",NOT(ISNUMBER(Данные!E87)),NOT(ISNUMBER(Данные!F87)),Данные!F87=0),"",Данные!G87)</f>
        <v/>
      </c>
      <c r="E87" s="6">
        <f>IF(OR(Данные!A87="",NOT(ISNUMBER(Данные!E87)),NOT(ISNUMBER(Данные!F87)),Данные!F87=0),"",Данные!G87-Данные!H87-Данные!I87+Данные!J87)</f>
        <v/>
      </c>
      <c r="F87" s="6">
        <f>IF(OR(Данные!A87="",NOT(ISNUMBER(Данные!E87)),NOT(ISNUMBER(Данные!F87)),Данные!F87=0),"",ROUND(Настройки!$B$3*C87*SQRT(Данные!K87),0))</f>
        <v/>
      </c>
      <c r="G87" s="6">
        <f>IF(OR(Данные!A87="",NOT(ISNUMBER(Данные!E87)),NOT(ISNUMBER(Данные!F87)),Данные!F87=0),"",ROUND(B87*Данные!K87+F87,0))</f>
        <v/>
      </c>
      <c r="H87" s="6">
        <f>IF(OR(Данные!A87="",NOT(ISNUMBER(Данные!E87)),NOT(ISNUMBER(Данные!F87)),Данные!F87=0),"",G87+Данные!N87)</f>
        <v/>
      </c>
      <c r="I87" s="6">
        <f>IF(OR(Данные!A87="",NOT(ISNUMBER(Данные!E87)),NOT(ISNUMBER(Данные!F87)),Данные!F87=0),"",F87+Данные!N87)</f>
        <v/>
      </c>
      <c r="J87" s="6">
        <f>IF(OR(OR(Данные!A87="",NOT(ISNUMBER(Данные!E87)),NOT(ISNUMBER(Данные!F87)),Данные!F87=0),B87=0),"",ROUND(D87/B87,1))</f>
        <v/>
      </c>
      <c r="K87" s="7">
        <f>IF(OR(OR(Данные!A87="",NOT(ISNUMBER(Данные!E87)),NOT(ISNUMBER(Данные!F87)),Данные!F87=0),I87=0),"",D87/I87)</f>
        <v/>
      </c>
      <c r="L87" s="6">
        <f>IF(OR(Данные!A87="",NOT(ISNUMBER(Данные!E87)),NOT(ISNUMBER(Данные!F87)),Данные!F87=0),"",IF(E87&gt;=G87,0,MAX(Данные!M87,CEILING(H87-E87,Данные!L87))))</f>
        <v/>
      </c>
    </row>
    <row r="88">
      <c r="A88" s="6">
        <f>IF(OR(Данные!A88="",NOT(ISNUMBER(Данные!E88)),NOT(ISNUMBER(Данные!F88)),Данные!F88=0),"",Данные!A88)</f>
        <v/>
      </c>
      <c r="B88" s="6">
        <f>IF(OR(Данные!A88="",NOT(ISNUMBER(Данные!E88)),NOT(ISNUMBER(Данные!F88)),Данные!F88=0),"",Данные!E88/Данные!F88)</f>
        <v/>
      </c>
      <c r="C88" s="6">
        <f>IF(OR(Данные!A88="",NOT(ISNUMBER(Данные!E88)),NOT(ISNUMBER(Данные!F88)),Данные!F88=0),"",B88*0.3)</f>
        <v/>
      </c>
      <c r="D88" s="6">
        <f>IF(OR(Данные!A88="",NOT(ISNUMBER(Данные!E88)),NOT(ISNUMBER(Данные!F88)),Данные!F88=0),"",Данные!G88)</f>
        <v/>
      </c>
      <c r="E88" s="6">
        <f>IF(OR(Данные!A88="",NOT(ISNUMBER(Данные!E88)),NOT(ISNUMBER(Данные!F88)),Данные!F88=0),"",Данные!G88-Данные!H88-Данные!I88+Данные!J88)</f>
        <v/>
      </c>
      <c r="F88" s="6">
        <f>IF(OR(Данные!A88="",NOT(ISNUMBER(Данные!E88)),NOT(ISNUMBER(Данные!F88)),Данные!F88=0),"",ROUND(Настройки!$B$3*C88*SQRT(Данные!K88),0))</f>
        <v/>
      </c>
      <c r="G88" s="6">
        <f>IF(OR(Данные!A88="",NOT(ISNUMBER(Данные!E88)),NOT(ISNUMBER(Данные!F88)),Данные!F88=0),"",ROUND(B88*Данные!K88+F88,0))</f>
        <v/>
      </c>
      <c r="H88" s="6">
        <f>IF(OR(Данные!A88="",NOT(ISNUMBER(Данные!E88)),NOT(ISNUMBER(Данные!F88)),Данные!F88=0),"",G88+Данные!N88)</f>
        <v/>
      </c>
      <c r="I88" s="6">
        <f>IF(OR(Данные!A88="",NOT(ISNUMBER(Данные!E88)),NOT(ISNUMBER(Данные!F88)),Данные!F88=0),"",F88+Данные!N88)</f>
        <v/>
      </c>
      <c r="J88" s="6">
        <f>IF(OR(OR(Данные!A88="",NOT(ISNUMBER(Данные!E88)),NOT(ISNUMBER(Данные!F88)),Данные!F88=0),B88=0),"",ROUND(D88/B88,1))</f>
        <v/>
      </c>
      <c r="K88" s="7">
        <f>IF(OR(OR(Данные!A88="",NOT(ISNUMBER(Данные!E88)),NOT(ISNUMBER(Данные!F88)),Данные!F88=0),I88=0),"",D88/I88)</f>
        <v/>
      </c>
      <c r="L88" s="6">
        <f>IF(OR(Данные!A88="",NOT(ISNUMBER(Данные!E88)),NOT(ISNUMBER(Данные!F88)),Данные!F88=0),"",IF(E88&gt;=G88,0,MAX(Данные!M88,CEILING(H88-E88,Данные!L88))))</f>
        <v/>
      </c>
    </row>
    <row r="89">
      <c r="A89" s="6">
        <f>IF(OR(Данные!A89="",NOT(ISNUMBER(Данные!E89)),NOT(ISNUMBER(Данные!F89)),Данные!F89=0),"",Данные!A89)</f>
        <v/>
      </c>
      <c r="B89" s="6">
        <f>IF(OR(Данные!A89="",NOT(ISNUMBER(Данные!E89)),NOT(ISNUMBER(Данные!F89)),Данные!F89=0),"",Данные!E89/Данные!F89)</f>
        <v/>
      </c>
      <c r="C89" s="6">
        <f>IF(OR(Данные!A89="",NOT(ISNUMBER(Данные!E89)),NOT(ISNUMBER(Данные!F89)),Данные!F89=0),"",B89*0.3)</f>
        <v/>
      </c>
      <c r="D89" s="6">
        <f>IF(OR(Данные!A89="",NOT(ISNUMBER(Данные!E89)),NOT(ISNUMBER(Данные!F89)),Данные!F89=0),"",Данные!G89)</f>
        <v/>
      </c>
      <c r="E89" s="6">
        <f>IF(OR(Данные!A89="",NOT(ISNUMBER(Данные!E89)),NOT(ISNUMBER(Данные!F89)),Данные!F89=0),"",Данные!G89-Данные!H89-Данные!I89+Данные!J89)</f>
        <v/>
      </c>
      <c r="F89" s="6">
        <f>IF(OR(Данные!A89="",NOT(ISNUMBER(Данные!E89)),NOT(ISNUMBER(Данные!F89)),Данные!F89=0),"",ROUND(Настройки!$B$3*C89*SQRT(Данные!K89),0))</f>
        <v/>
      </c>
      <c r="G89" s="6">
        <f>IF(OR(Данные!A89="",NOT(ISNUMBER(Данные!E89)),NOT(ISNUMBER(Данные!F89)),Данные!F89=0),"",ROUND(B89*Данные!K89+F89,0))</f>
        <v/>
      </c>
      <c r="H89" s="6">
        <f>IF(OR(Данные!A89="",NOT(ISNUMBER(Данные!E89)),NOT(ISNUMBER(Данные!F89)),Данные!F89=0),"",G89+Данные!N89)</f>
        <v/>
      </c>
      <c r="I89" s="6">
        <f>IF(OR(Данные!A89="",NOT(ISNUMBER(Данные!E89)),NOT(ISNUMBER(Данные!F89)),Данные!F89=0),"",F89+Данные!N89)</f>
        <v/>
      </c>
      <c r="J89" s="6">
        <f>IF(OR(OR(Данные!A89="",NOT(ISNUMBER(Данные!E89)),NOT(ISNUMBER(Данные!F89)),Данные!F89=0),B89=0),"",ROUND(D89/B89,1))</f>
        <v/>
      </c>
      <c r="K89" s="7">
        <f>IF(OR(OR(Данные!A89="",NOT(ISNUMBER(Данные!E89)),NOT(ISNUMBER(Данные!F89)),Данные!F89=0),I89=0),"",D89/I89)</f>
        <v/>
      </c>
      <c r="L89" s="6">
        <f>IF(OR(Данные!A89="",NOT(ISNUMBER(Данные!E89)),NOT(ISNUMBER(Данные!F89)),Данные!F89=0),"",IF(E89&gt;=G89,0,MAX(Данные!M89,CEILING(H89-E89,Данные!L89))))</f>
        <v/>
      </c>
    </row>
    <row r="90">
      <c r="A90" s="6">
        <f>IF(OR(Данные!A90="",NOT(ISNUMBER(Данные!E90)),NOT(ISNUMBER(Данные!F90)),Данные!F90=0),"",Данные!A90)</f>
        <v/>
      </c>
      <c r="B90" s="6">
        <f>IF(OR(Данные!A90="",NOT(ISNUMBER(Данные!E90)),NOT(ISNUMBER(Данные!F90)),Данные!F90=0),"",Данные!E90/Данные!F90)</f>
        <v/>
      </c>
      <c r="C90" s="6">
        <f>IF(OR(Данные!A90="",NOT(ISNUMBER(Данные!E90)),NOT(ISNUMBER(Данные!F90)),Данные!F90=0),"",B90*0.3)</f>
        <v/>
      </c>
      <c r="D90" s="6">
        <f>IF(OR(Данные!A90="",NOT(ISNUMBER(Данные!E90)),NOT(ISNUMBER(Данные!F90)),Данные!F90=0),"",Данные!G90)</f>
        <v/>
      </c>
      <c r="E90" s="6">
        <f>IF(OR(Данные!A90="",NOT(ISNUMBER(Данные!E90)),NOT(ISNUMBER(Данные!F90)),Данные!F90=0),"",Данные!G90-Данные!H90-Данные!I90+Данные!J90)</f>
        <v/>
      </c>
      <c r="F90" s="6">
        <f>IF(OR(Данные!A90="",NOT(ISNUMBER(Данные!E90)),NOT(ISNUMBER(Данные!F90)),Данные!F90=0),"",ROUND(Настройки!$B$3*C90*SQRT(Данные!K90),0))</f>
        <v/>
      </c>
      <c r="G90" s="6">
        <f>IF(OR(Данные!A90="",NOT(ISNUMBER(Данные!E90)),NOT(ISNUMBER(Данные!F90)),Данные!F90=0),"",ROUND(B90*Данные!K90+F90,0))</f>
        <v/>
      </c>
      <c r="H90" s="6">
        <f>IF(OR(Данные!A90="",NOT(ISNUMBER(Данные!E90)),NOT(ISNUMBER(Данные!F90)),Данные!F90=0),"",G90+Данные!N90)</f>
        <v/>
      </c>
      <c r="I90" s="6">
        <f>IF(OR(Данные!A90="",NOT(ISNUMBER(Данные!E90)),NOT(ISNUMBER(Данные!F90)),Данные!F90=0),"",F90+Данные!N90)</f>
        <v/>
      </c>
      <c r="J90" s="6">
        <f>IF(OR(OR(Данные!A90="",NOT(ISNUMBER(Данные!E90)),NOT(ISNUMBER(Данные!F90)),Данные!F90=0),B90=0),"",ROUND(D90/B90,1))</f>
        <v/>
      </c>
      <c r="K90" s="7">
        <f>IF(OR(OR(Данные!A90="",NOT(ISNUMBER(Данные!E90)),NOT(ISNUMBER(Данные!F90)),Данные!F90=0),I90=0),"",D90/I90)</f>
        <v/>
      </c>
      <c r="L90" s="6">
        <f>IF(OR(Данные!A90="",NOT(ISNUMBER(Данные!E90)),NOT(ISNUMBER(Данные!F90)),Данные!F90=0),"",IF(E90&gt;=G90,0,MAX(Данные!M90,CEILING(H90-E90,Данные!L90))))</f>
        <v/>
      </c>
    </row>
    <row r="91">
      <c r="A91" s="6">
        <f>IF(OR(Данные!A91="",NOT(ISNUMBER(Данные!E91)),NOT(ISNUMBER(Данные!F91)),Данные!F91=0),"",Данные!A91)</f>
        <v/>
      </c>
      <c r="B91" s="6">
        <f>IF(OR(Данные!A91="",NOT(ISNUMBER(Данные!E91)),NOT(ISNUMBER(Данные!F91)),Данные!F91=0),"",Данные!E91/Данные!F91)</f>
        <v/>
      </c>
      <c r="C91" s="6">
        <f>IF(OR(Данные!A91="",NOT(ISNUMBER(Данные!E91)),NOT(ISNUMBER(Данные!F91)),Данные!F91=0),"",B91*0.3)</f>
        <v/>
      </c>
      <c r="D91" s="6">
        <f>IF(OR(Данные!A91="",NOT(ISNUMBER(Данные!E91)),NOT(ISNUMBER(Данные!F91)),Данные!F91=0),"",Данные!G91)</f>
        <v/>
      </c>
      <c r="E91" s="6">
        <f>IF(OR(Данные!A91="",NOT(ISNUMBER(Данные!E91)),NOT(ISNUMBER(Данные!F91)),Данные!F91=0),"",Данные!G91-Данные!H91-Данные!I91+Данные!J91)</f>
        <v/>
      </c>
      <c r="F91" s="6">
        <f>IF(OR(Данные!A91="",NOT(ISNUMBER(Данные!E91)),NOT(ISNUMBER(Данные!F91)),Данные!F91=0),"",ROUND(Настройки!$B$3*C91*SQRT(Данные!K91),0))</f>
        <v/>
      </c>
      <c r="G91" s="6">
        <f>IF(OR(Данные!A91="",NOT(ISNUMBER(Данные!E91)),NOT(ISNUMBER(Данные!F91)),Данные!F91=0),"",ROUND(B91*Данные!K91+F91,0))</f>
        <v/>
      </c>
      <c r="H91" s="6">
        <f>IF(OR(Данные!A91="",NOT(ISNUMBER(Данные!E91)),NOT(ISNUMBER(Данные!F91)),Данные!F91=0),"",G91+Данные!N91)</f>
        <v/>
      </c>
      <c r="I91" s="6">
        <f>IF(OR(Данные!A91="",NOT(ISNUMBER(Данные!E91)),NOT(ISNUMBER(Данные!F91)),Данные!F91=0),"",F91+Данные!N91)</f>
        <v/>
      </c>
      <c r="J91" s="6">
        <f>IF(OR(OR(Данные!A91="",NOT(ISNUMBER(Данные!E91)),NOT(ISNUMBER(Данные!F91)),Данные!F91=0),B91=0),"",ROUND(D91/B91,1))</f>
        <v/>
      </c>
      <c r="K91" s="7">
        <f>IF(OR(OR(Данные!A91="",NOT(ISNUMBER(Данные!E91)),NOT(ISNUMBER(Данные!F91)),Данные!F91=0),I91=0),"",D91/I91)</f>
        <v/>
      </c>
      <c r="L91" s="6">
        <f>IF(OR(Данные!A91="",NOT(ISNUMBER(Данные!E91)),NOT(ISNUMBER(Данные!F91)),Данные!F91=0),"",IF(E91&gt;=G91,0,MAX(Данные!M91,CEILING(H91-E91,Данные!L91))))</f>
        <v/>
      </c>
    </row>
    <row r="92">
      <c r="A92" s="6">
        <f>IF(OR(Данные!A92="",NOT(ISNUMBER(Данные!E92)),NOT(ISNUMBER(Данные!F92)),Данные!F92=0),"",Данные!A92)</f>
        <v/>
      </c>
      <c r="B92" s="6">
        <f>IF(OR(Данные!A92="",NOT(ISNUMBER(Данные!E92)),NOT(ISNUMBER(Данные!F92)),Данные!F92=0),"",Данные!E92/Данные!F92)</f>
        <v/>
      </c>
      <c r="C92" s="6">
        <f>IF(OR(Данные!A92="",NOT(ISNUMBER(Данные!E92)),NOT(ISNUMBER(Данные!F92)),Данные!F92=0),"",B92*0.3)</f>
        <v/>
      </c>
      <c r="D92" s="6">
        <f>IF(OR(Данные!A92="",NOT(ISNUMBER(Данные!E92)),NOT(ISNUMBER(Данные!F92)),Данные!F92=0),"",Данные!G92)</f>
        <v/>
      </c>
      <c r="E92" s="6">
        <f>IF(OR(Данные!A92="",NOT(ISNUMBER(Данные!E92)),NOT(ISNUMBER(Данные!F92)),Данные!F92=0),"",Данные!G92-Данные!H92-Данные!I92+Данные!J92)</f>
        <v/>
      </c>
      <c r="F92" s="6">
        <f>IF(OR(Данные!A92="",NOT(ISNUMBER(Данные!E92)),NOT(ISNUMBER(Данные!F92)),Данные!F92=0),"",ROUND(Настройки!$B$3*C92*SQRT(Данные!K92),0))</f>
        <v/>
      </c>
      <c r="G92" s="6">
        <f>IF(OR(Данные!A92="",NOT(ISNUMBER(Данные!E92)),NOT(ISNUMBER(Данные!F92)),Данные!F92=0),"",ROUND(B92*Данные!K92+F92,0))</f>
        <v/>
      </c>
      <c r="H92" s="6">
        <f>IF(OR(Данные!A92="",NOT(ISNUMBER(Данные!E92)),NOT(ISNUMBER(Данные!F92)),Данные!F92=0),"",G92+Данные!N92)</f>
        <v/>
      </c>
      <c r="I92" s="6">
        <f>IF(OR(Данные!A92="",NOT(ISNUMBER(Данные!E92)),NOT(ISNUMBER(Данные!F92)),Данные!F92=0),"",F92+Данные!N92)</f>
        <v/>
      </c>
      <c r="J92" s="6">
        <f>IF(OR(OR(Данные!A92="",NOT(ISNUMBER(Данные!E92)),NOT(ISNUMBER(Данные!F92)),Данные!F92=0),B92=0),"",ROUND(D92/B92,1))</f>
        <v/>
      </c>
      <c r="K92" s="7">
        <f>IF(OR(OR(Данные!A92="",NOT(ISNUMBER(Данные!E92)),NOT(ISNUMBER(Данные!F92)),Данные!F92=0),I92=0),"",D92/I92)</f>
        <v/>
      </c>
      <c r="L92" s="6">
        <f>IF(OR(Данные!A92="",NOT(ISNUMBER(Данные!E92)),NOT(ISNUMBER(Данные!F92)),Данные!F92=0),"",IF(E92&gt;=G92,0,MAX(Данные!M92,CEILING(H92-E92,Данные!L92))))</f>
        <v/>
      </c>
    </row>
    <row r="93">
      <c r="A93" s="6">
        <f>IF(OR(Данные!A93="",NOT(ISNUMBER(Данные!E93)),NOT(ISNUMBER(Данные!F93)),Данные!F93=0),"",Данные!A93)</f>
        <v/>
      </c>
      <c r="B93" s="6">
        <f>IF(OR(Данные!A93="",NOT(ISNUMBER(Данные!E93)),NOT(ISNUMBER(Данные!F93)),Данные!F93=0),"",Данные!E93/Данные!F93)</f>
        <v/>
      </c>
      <c r="C93" s="6">
        <f>IF(OR(Данные!A93="",NOT(ISNUMBER(Данные!E93)),NOT(ISNUMBER(Данные!F93)),Данные!F93=0),"",B93*0.3)</f>
        <v/>
      </c>
      <c r="D93" s="6">
        <f>IF(OR(Данные!A93="",NOT(ISNUMBER(Данные!E93)),NOT(ISNUMBER(Данные!F93)),Данные!F93=0),"",Данные!G93)</f>
        <v/>
      </c>
      <c r="E93" s="6">
        <f>IF(OR(Данные!A93="",NOT(ISNUMBER(Данные!E93)),NOT(ISNUMBER(Данные!F93)),Данные!F93=0),"",Данные!G93-Данные!H93-Данные!I93+Данные!J93)</f>
        <v/>
      </c>
      <c r="F93" s="6">
        <f>IF(OR(Данные!A93="",NOT(ISNUMBER(Данные!E93)),NOT(ISNUMBER(Данные!F93)),Данные!F93=0),"",ROUND(Настройки!$B$3*C93*SQRT(Данные!K93),0))</f>
        <v/>
      </c>
      <c r="G93" s="6">
        <f>IF(OR(Данные!A93="",NOT(ISNUMBER(Данные!E93)),NOT(ISNUMBER(Данные!F93)),Данные!F93=0),"",ROUND(B93*Данные!K93+F93,0))</f>
        <v/>
      </c>
      <c r="H93" s="6">
        <f>IF(OR(Данные!A93="",NOT(ISNUMBER(Данные!E93)),NOT(ISNUMBER(Данные!F93)),Данные!F93=0),"",G93+Данные!N93)</f>
        <v/>
      </c>
      <c r="I93" s="6">
        <f>IF(OR(Данные!A93="",NOT(ISNUMBER(Данные!E93)),NOT(ISNUMBER(Данные!F93)),Данные!F93=0),"",F93+Данные!N93)</f>
        <v/>
      </c>
      <c r="J93" s="6">
        <f>IF(OR(OR(Данные!A93="",NOT(ISNUMBER(Данные!E93)),NOT(ISNUMBER(Данные!F93)),Данные!F93=0),B93=0),"",ROUND(D93/B93,1))</f>
        <v/>
      </c>
      <c r="K93" s="7">
        <f>IF(OR(OR(Данные!A93="",NOT(ISNUMBER(Данные!E93)),NOT(ISNUMBER(Данные!F93)),Данные!F93=0),I93=0),"",D93/I93)</f>
        <v/>
      </c>
      <c r="L93" s="6">
        <f>IF(OR(Данные!A93="",NOT(ISNUMBER(Данные!E93)),NOT(ISNUMBER(Данные!F93)),Данные!F93=0),"",IF(E93&gt;=G93,0,MAX(Данные!M93,CEILING(H93-E93,Данные!L93))))</f>
        <v/>
      </c>
    </row>
    <row r="94">
      <c r="A94" s="6">
        <f>IF(OR(Данные!A94="",NOT(ISNUMBER(Данные!E94)),NOT(ISNUMBER(Данные!F94)),Данные!F94=0),"",Данные!A94)</f>
        <v/>
      </c>
      <c r="B94" s="6">
        <f>IF(OR(Данные!A94="",NOT(ISNUMBER(Данные!E94)),NOT(ISNUMBER(Данные!F94)),Данные!F94=0),"",Данные!E94/Данные!F94)</f>
        <v/>
      </c>
      <c r="C94" s="6">
        <f>IF(OR(Данные!A94="",NOT(ISNUMBER(Данные!E94)),NOT(ISNUMBER(Данные!F94)),Данные!F94=0),"",B94*0.3)</f>
        <v/>
      </c>
      <c r="D94" s="6">
        <f>IF(OR(Данные!A94="",NOT(ISNUMBER(Данные!E94)),NOT(ISNUMBER(Данные!F94)),Данные!F94=0),"",Данные!G94)</f>
        <v/>
      </c>
      <c r="E94" s="6">
        <f>IF(OR(Данные!A94="",NOT(ISNUMBER(Данные!E94)),NOT(ISNUMBER(Данные!F94)),Данные!F94=0),"",Данные!G94-Данные!H94-Данные!I94+Данные!J94)</f>
        <v/>
      </c>
      <c r="F94" s="6">
        <f>IF(OR(Данные!A94="",NOT(ISNUMBER(Данные!E94)),NOT(ISNUMBER(Данные!F94)),Данные!F94=0),"",ROUND(Настройки!$B$3*C94*SQRT(Данные!K94),0))</f>
        <v/>
      </c>
      <c r="G94" s="6">
        <f>IF(OR(Данные!A94="",NOT(ISNUMBER(Данные!E94)),NOT(ISNUMBER(Данные!F94)),Данные!F94=0),"",ROUND(B94*Данные!K94+F94,0))</f>
        <v/>
      </c>
      <c r="H94" s="6">
        <f>IF(OR(Данные!A94="",NOT(ISNUMBER(Данные!E94)),NOT(ISNUMBER(Данные!F94)),Данные!F94=0),"",G94+Данные!N94)</f>
        <v/>
      </c>
      <c r="I94" s="6">
        <f>IF(OR(Данные!A94="",NOT(ISNUMBER(Данные!E94)),NOT(ISNUMBER(Данные!F94)),Данные!F94=0),"",F94+Данные!N94)</f>
        <v/>
      </c>
      <c r="J94" s="6">
        <f>IF(OR(OR(Данные!A94="",NOT(ISNUMBER(Данные!E94)),NOT(ISNUMBER(Данные!F94)),Данные!F94=0),B94=0),"",ROUND(D94/B94,1))</f>
        <v/>
      </c>
      <c r="K94" s="7">
        <f>IF(OR(OR(Данные!A94="",NOT(ISNUMBER(Данные!E94)),NOT(ISNUMBER(Данные!F94)),Данные!F94=0),I94=0),"",D94/I94)</f>
        <v/>
      </c>
      <c r="L94" s="6">
        <f>IF(OR(Данные!A94="",NOT(ISNUMBER(Данные!E94)),NOT(ISNUMBER(Данные!F94)),Данные!F94=0),"",IF(E94&gt;=G94,0,MAX(Данные!M94,CEILING(H94-E94,Данные!L94))))</f>
        <v/>
      </c>
    </row>
    <row r="95">
      <c r="A95" s="6">
        <f>IF(OR(Данные!A95="",NOT(ISNUMBER(Данные!E95)),NOT(ISNUMBER(Данные!F95)),Данные!F95=0),"",Данные!A95)</f>
        <v/>
      </c>
      <c r="B95" s="6">
        <f>IF(OR(Данные!A95="",NOT(ISNUMBER(Данные!E95)),NOT(ISNUMBER(Данные!F95)),Данные!F95=0),"",Данные!E95/Данные!F95)</f>
        <v/>
      </c>
      <c r="C95" s="6">
        <f>IF(OR(Данные!A95="",NOT(ISNUMBER(Данные!E95)),NOT(ISNUMBER(Данные!F95)),Данные!F95=0),"",B95*0.3)</f>
        <v/>
      </c>
      <c r="D95" s="6">
        <f>IF(OR(Данные!A95="",NOT(ISNUMBER(Данные!E95)),NOT(ISNUMBER(Данные!F95)),Данные!F95=0),"",Данные!G95)</f>
        <v/>
      </c>
      <c r="E95" s="6">
        <f>IF(OR(Данные!A95="",NOT(ISNUMBER(Данные!E95)),NOT(ISNUMBER(Данные!F95)),Данные!F95=0),"",Данные!G95-Данные!H95-Данные!I95+Данные!J95)</f>
        <v/>
      </c>
      <c r="F95" s="6">
        <f>IF(OR(Данные!A95="",NOT(ISNUMBER(Данные!E95)),NOT(ISNUMBER(Данные!F95)),Данные!F95=0),"",ROUND(Настройки!$B$3*C95*SQRT(Данные!K95),0))</f>
        <v/>
      </c>
      <c r="G95" s="6">
        <f>IF(OR(Данные!A95="",NOT(ISNUMBER(Данные!E95)),NOT(ISNUMBER(Данные!F95)),Данные!F95=0),"",ROUND(B95*Данные!K95+F95,0))</f>
        <v/>
      </c>
      <c r="H95" s="6">
        <f>IF(OR(Данные!A95="",NOT(ISNUMBER(Данные!E95)),NOT(ISNUMBER(Данные!F95)),Данные!F95=0),"",G95+Данные!N95)</f>
        <v/>
      </c>
      <c r="I95" s="6">
        <f>IF(OR(Данные!A95="",NOT(ISNUMBER(Данные!E95)),NOT(ISNUMBER(Данные!F95)),Данные!F95=0),"",F95+Данные!N95)</f>
        <v/>
      </c>
      <c r="J95" s="6">
        <f>IF(OR(OR(Данные!A95="",NOT(ISNUMBER(Данные!E95)),NOT(ISNUMBER(Данные!F95)),Данные!F95=0),B95=0),"",ROUND(D95/B95,1))</f>
        <v/>
      </c>
      <c r="K95" s="7">
        <f>IF(OR(OR(Данные!A95="",NOT(ISNUMBER(Данные!E95)),NOT(ISNUMBER(Данные!F95)),Данные!F95=0),I95=0),"",D95/I95)</f>
        <v/>
      </c>
      <c r="L95" s="6">
        <f>IF(OR(Данные!A95="",NOT(ISNUMBER(Данные!E95)),NOT(ISNUMBER(Данные!F95)),Данные!F95=0),"",IF(E95&gt;=G95,0,MAX(Данные!M95,CEILING(H95-E95,Данные!L95))))</f>
        <v/>
      </c>
    </row>
    <row r="96">
      <c r="A96" s="6">
        <f>IF(OR(Данные!A96="",NOT(ISNUMBER(Данные!E96)),NOT(ISNUMBER(Данные!F96)),Данные!F96=0),"",Данные!A96)</f>
        <v/>
      </c>
      <c r="B96" s="6">
        <f>IF(OR(Данные!A96="",NOT(ISNUMBER(Данные!E96)),NOT(ISNUMBER(Данные!F96)),Данные!F96=0),"",Данные!E96/Данные!F96)</f>
        <v/>
      </c>
      <c r="C96" s="6">
        <f>IF(OR(Данные!A96="",NOT(ISNUMBER(Данные!E96)),NOT(ISNUMBER(Данные!F96)),Данные!F96=0),"",B96*0.3)</f>
        <v/>
      </c>
      <c r="D96" s="6">
        <f>IF(OR(Данные!A96="",NOT(ISNUMBER(Данные!E96)),NOT(ISNUMBER(Данные!F96)),Данные!F96=0),"",Данные!G96)</f>
        <v/>
      </c>
      <c r="E96" s="6">
        <f>IF(OR(Данные!A96="",NOT(ISNUMBER(Данные!E96)),NOT(ISNUMBER(Данные!F96)),Данные!F96=0),"",Данные!G96-Данные!H96-Данные!I96+Данные!J96)</f>
        <v/>
      </c>
      <c r="F96" s="6">
        <f>IF(OR(Данные!A96="",NOT(ISNUMBER(Данные!E96)),NOT(ISNUMBER(Данные!F96)),Данные!F96=0),"",ROUND(Настройки!$B$3*C96*SQRT(Данные!K96),0))</f>
        <v/>
      </c>
      <c r="G96" s="6">
        <f>IF(OR(Данные!A96="",NOT(ISNUMBER(Данные!E96)),NOT(ISNUMBER(Данные!F96)),Данные!F96=0),"",ROUND(B96*Данные!K96+F96,0))</f>
        <v/>
      </c>
      <c r="H96" s="6">
        <f>IF(OR(Данные!A96="",NOT(ISNUMBER(Данные!E96)),NOT(ISNUMBER(Данные!F96)),Данные!F96=0),"",G96+Данные!N96)</f>
        <v/>
      </c>
      <c r="I96" s="6">
        <f>IF(OR(Данные!A96="",NOT(ISNUMBER(Данные!E96)),NOT(ISNUMBER(Данные!F96)),Данные!F96=0),"",F96+Данные!N96)</f>
        <v/>
      </c>
      <c r="J96" s="6">
        <f>IF(OR(OR(Данные!A96="",NOT(ISNUMBER(Данные!E96)),NOT(ISNUMBER(Данные!F96)),Данные!F96=0),B96=0),"",ROUND(D96/B96,1))</f>
        <v/>
      </c>
      <c r="K96" s="7">
        <f>IF(OR(OR(Данные!A96="",NOT(ISNUMBER(Данные!E96)),NOT(ISNUMBER(Данные!F96)),Данные!F96=0),I96=0),"",D96/I96)</f>
        <v/>
      </c>
      <c r="L96" s="6">
        <f>IF(OR(Данные!A96="",NOT(ISNUMBER(Данные!E96)),NOT(ISNUMBER(Данные!F96)),Данные!F96=0),"",IF(E96&gt;=G96,0,MAX(Данные!M96,CEILING(H96-E96,Данные!L96))))</f>
        <v/>
      </c>
    </row>
    <row r="97">
      <c r="A97" s="6">
        <f>IF(OR(Данные!A97="",NOT(ISNUMBER(Данные!E97)),NOT(ISNUMBER(Данные!F97)),Данные!F97=0),"",Данные!A97)</f>
        <v/>
      </c>
      <c r="B97" s="6">
        <f>IF(OR(Данные!A97="",NOT(ISNUMBER(Данные!E97)),NOT(ISNUMBER(Данные!F97)),Данные!F97=0),"",Данные!E97/Данные!F97)</f>
        <v/>
      </c>
      <c r="C97" s="6">
        <f>IF(OR(Данные!A97="",NOT(ISNUMBER(Данные!E97)),NOT(ISNUMBER(Данные!F97)),Данные!F97=0),"",B97*0.3)</f>
        <v/>
      </c>
      <c r="D97" s="6">
        <f>IF(OR(Данные!A97="",NOT(ISNUMBER(Данные!E97)),NOT(ISNUMBER(Данные!F97)),Данные!F97=0),"",Данные!G97)</f>
        <v/>
      </c>
      <c r="E97" s="6">
        <f>IF(OR(Данные!A97="",NOT(ISNUMBER(Данные!E97)),NOT(ISNUMBER(Данные!F97)),Данные!F97=0),"",Данные!G97-Данные!H97-Данные!I97+Данные!J97)</f>
        <v/>
      </c>
      <c r="F97" s="6">
        <f>IF(OR(Данные!A97="",NOT(ISNUMBER(Данные!E97)),NOT(ISNUMBER(Данные!F97)),Данные!F97=0),"",ROUND(Настройки!$B$3*C97*SQRT(Данные!K97),0))</f>
        <v/>
      </c>
      <c r="G97" s="6">
        <f>IF(OR(Данные!A97="",NOT(ISNUMBER(Данные!E97)),NOT(ISNUMBER(Данные!F97)),Данные!F97=0),"",ROUND(B97*Данные!K97+F97,0))</f>
        <v/>
      </c>
      <c r="H97" s="6">
        <f>IF(OR(Данные!A97="",NOT(ISNUMBER(Данные!E97)),NOT(ISNUMBER(Данные!F97)),Данные!F97=0),"",G97+Данные!N97)</f>
        <v/>
      </c>
      <c r="I97" s="6">
        <f>IF(OR(Данные!A97="",NOT(ISNUMBER(Данные!E97)),NOT(ISNUMBER(Данные!F97)),Данные!F97=0),"",F97+Данные!N97)</f>
        <v/>
      </c>
      <c r="J97" s="6">
        <f>IF(OR(OR(Данные!A97="",NOT(ISNUMBER(Данные!E97)),NOT(ISNUMBER(Данные!F97)),Данные!F97=0),B97=0),"",ROUND(D97/B97,1))</f>
        <v/>
      </c>
      <c r="K97" s="7">
        <f>IF(OR(OR(Данные!A97="",NOT(ISNUMBER(Данные!E97)),NOT(ISNUMBER(Данные!F97)),Данные!F97=0),I97=0),"",D97/I97)</f>
        <v/>
      </c>
      <c r="L97" s="6">
        <f>IF(OR(Данные!A97="",NOT(ISNUMBER(Данные!E97)),NOT(ISNUMBER(Данные!F97)),Данные!F97=0),"",IF(E97&gt;=G97,0,MAX(Данные!M97,CEILING(H97-E97,Данные!L97))))</f>
        <v/>
      </c>
    </row>
    <row r="98">
      <c r="A98" s="6">
        <f>IF(OR(Данные!A98="",NOT(ISNUMBER(Данные!E98)),NOT(ISNUMBER(Данные!F98)),Данные!F98=0),"",Данные!A98)</f>
        <v/>
      </c>
      <c r="B98" s="6">
        <f>IF(OR(Данные!A98="",NOT(ISNUMBER(Данные!E98)),NOT(ISNUMBER(Данные!F98)),Данные!F98=0),"",Данные!E98/Данные!F98)</f>
        <v/>
      </c>
      <c r="C98" s="6">
        <f>IF(OR(Данные!A98="",NOT(ISNUMBER(Данные!E98)),NOT(ISNUMBER(Данные!F98)),Данные!F98=0),"",B98*0.3)</f>
        <v/>
      </c>
      <c r="D98" s="6">
        <f>IF(OR(Данные!A98="",NOT(ISNUMBER(Данные!E98)),NOT(ISNUMBER(Данные!F98)),Данные!F98=0),"",Данные!G98)</f>
        <v/>
      </c>
      <c r="E98" s="6">
        <f>IF(OR(Данные!A98="",NOT(ISNUMBER(Данные!E98)),NOT(ISNUMBER(Данные!F98)),Данные!F98=0),"",Данные!G98-Данные!H98-Данные!I98+Данные!J98)</f>
        <v/>
      </c>
      <c r="F98" s="6">
        <f>IF(OR(Данные!A98="",NOT(ISNUMBER(Данные!E98)),NOT(ISNUMBER(Данные!F98)),Данные!F98=0),"",ROUND(Настройки!$B$3*C98*SQRT(Данные!K98),0))</f>
        <v/>
      </c>
      <c r="G98" s="6">
        <f>IF(OR(Данные!A98="",NOT(ISNUMBER(Данные!E98)),NOT(ISNUMBER(Данные!F98)),Данные!F98=0),"",ROUND(B98*Данные!K98+F98,0))</f>
        <v/>
      </c>
      <c r="H98" s="6">
        <f>IF(OR(Данные!A98="",NOT(ISNUMBER(Данные!E98)),NOT(ISNUMBER(Данные!F98)),Данные!F98=0),"",G98+Данные!N98)</f>
        <v/>
      </c>
      <c r="I98" s="6">
        <f>IF(OR(Данные!A98="",NOT(ISNUMBER(Данные!E98)),NOT(ISNUMBER(Данные!F98)),Данные!F98=0),"",F98+Данные!N98)</f>
        <v/>
      </c>
      <c r="J98" s="6">
        <f>IF(OR(OR(Данные!A98="",NOT(ISNUMBER(Данные!E98)),NOT(ISNUMBER(Данные!F98)),Данные!F98=0),B98=0),"",ROUND(D98/B98,1))</f>
        <v/>
      </c>
      <c r="K98" s="7">
        <f>IF(OR(OR(Данные!A98="",NOT(ISNUMBER(Данные!E98)),NOT(ISNUMBER(Данные!F98)),Данные!F98=0),I98=0),"",D98/I98)</f>
        <v/>
      </c>
      <c r="L98" s="6">
        <f>IF(OR(Данные!A98="",NOT(ISNUMBER(Данные!E98)),NOT(ISNUMBER(Данные!F98)),Данные!F98=0),"",IF(E98&gt;=G98,0,MAX(Данные!M98,CEILING(H98-E98,Данные!L98))))</f>
        <v/>
      </c>
    </row>
    <row r="99">
      <c r="A99" s="6">
        <f>IF(OR(Данные!A99="",NOT(ISNUMBER(Данные!E99)),NOT(ISNUMBER(Данные!F99)),Данные!F99=0),"",Данные!A99)</f>
        <v/>
      </c>
      <c r="B99" s="6">
        <f>IF(OR(Данные!A99="",NOT(ISNUMBER(Данные!E99)),NOT(ISNUMBER(Данные!F99)),Данные!F99=0),"",Данные!E99/Данные!F99)</f>
        <v/>
      </c>
      <c r="C99" s="6">
        <f>IF(OR(Данные!A99="",NOT(ISNUMBER(Данные!E99)),NOT(ISNUMBER(Данные!F99)),Данные!F99=0),"",B99*0.3)</f>
        <v/>
      </c>
      <c r="D99" s="6">
        <f>IF(OR(Данные!A99="",NOT(ISNUMBER(Данные!E99)),NOT(ISNUMBER(Данные!F99)),Данные!F99=0),"",Данные!G99)</f>
        <v/>
      </c>
      <c r="E99" s="6">
        <f>IF(OR(Данные!A99="",NOT(ISNUMBER(Данные!E99)),NOT(ISNUMBER(Данные!F99)),Данные!F99=0),"",Данные!G99-Данные!H99-Данные!I99+Данные!J99)</f>
        <v/>
      </c>
      <c r="F99" s="6">
        <f>IF(OR(Данные!A99="",NOT(ISNUMBER(Данные!E99)),NOT(ISNUMBER(Данные!F99)),Данные!F99=0),"",ROUND(Настройки!$B$3*C99*SQRT(Данные!K99),0))</f>
        <v/>
      </c>
      <c r="G99" s="6">
        <f>IF(OR(Данные!A99="",NOT(ISNUMBER(Данные!E99)),NOT(ISNUMBER(Данные!F99)),Данные!F99=0),"",ROUND(B99*Данные!K99+F99,0))</f>
        <v/>
      </c>
      <c r="H99" s="6">
        <f>IF(OR(Данные!A99="",NOT(ISNUMBER(Данные!E99)),NOT(ISNUMBER(Данные!F99)),Данные!F99=0),"",G99+Данные!N99)</f>
        <v/>
      </c>
      <c r="I99" s="6">
        <f>IF(OR(Данные!A99="",NOT(ISNUMBER(Данные!E99)),NOT(ISNUMBER(Данные!F99)),Данные!F99=0),"",F99+Данные!N99)</f>
        <v/>
      </c>
      <c r="J99" s="6">
        <f>IF(OR(OR(Данные!A99="",NOT(ISNUMBER(Данные!E99)),NOT(ISNUMBER(Данные!F99)),Данные!F99=0),B99=0),"",ROUND(D99/B99,1))</f>
        <v/>
      </c>
      <c r="K99" s="7">
        <f>IF(OR(OR(Данные!A99="",NOT(ISNUMBER(Данные!E99)),NOT(ISNUMBER(Данные!F99)),Данные!F99=0),I99=0),"",D99/I99)</f>
        <v/>
      </c>
      <c r="L99" s="6">
        <f>IF(OR(Данные!A99="",NOT(ISNUMBER(Данные!E99)),NOT(ISNUMBER(Данные!F99)),Данные!F99=0),"",IF(E99&gt;=G99,0,MAX(Данные!M99,CEILING(H99-E99,Данные!L99))))</f>
        <v/>
      </c>
    </row>
    <row r="100">
      <c r="A100" s="6">
        <f>IF(OR(Данные!A100="",NOT(ISNUMBER(Данные!E100)),NOT(ISNUMBER(Данные!F100)),Данные!F100=0),"",Данные!A100)</f>
        <v/>
      </c>
      <c r="B100" s="6">
        <f>IF(OR(Данные!A100="",NOT(ISNUMBER(Данные!E100)),NOT(ISNUMBER(Данные!F100)),Данные!F100=0),"",Данные!E100/Данные!F100)</f>
        <v/>
      </c>
      <c r="C100" s="6">
        <f>IF(OR(Данные!A100="",NOT(ISNUMBER(Данные!E100)),NOT(ISNUMBER(Данные!F100)),Данные!F100=0),"",B100*0.3)</f>
        <v/>
      </c>
      <c r="D100" s="6">
        <f>IF(OR(Данные!A100="",NOT(ISNUMBER(Данные!E100)),NOT(ISNUMBER(Данные!F100)),Данные!F100=0),"",Данные!G100)</f>
        <v/>
      </c>
      <c r="E100" s="6">
        <f>IF(OR(Данные!A100="",NOT(ISNUMBER(Данные!E100)),NOT(ISNUMBER(Данные!F100)),Данные!F100=0),"",Данные!G100-Данные!H100-Данные!I100+Данные!J100)</f>
        <v/>
      </c>
      <c r="F100" s="6">
        <f>IF(OR(Данные!A100="",NOT(ISNUMBER(Данные!E100)),NOT(ISNUMBER(Данные!F100)),Данные!F100=0),"",ROUND(Настройки!$B$3*C100*SQRT(Данные!K100),0))</f>
        <v/>
      </c>
      <c r="G100" s="6">
        <f>IF(OR(Данные!A100="",NOT(ISNUMBER(Данные!E100)),NOT(ISNUMBER(Данные!F100)),Данные!F100=0),"",ROUND(B100*Данные!K100+F100,0))</f>
        <v/>
      </c>
      <c r="H100" s="6">
        <f>IF(OR(Данные!A100="",NOT(ISNUMBER(Данные!E100)),NOT(ISNUMBER(Данные!F100)),Данные!F100=0),"",G100+Данные!N100)</f>
        <v/>
      </c>
      <c r="I100" s="6">
        <f>IF(OR(Данные!A100="",NOT(ISNUMBER(Данные!E100)),NOT(ISNUMBER(Данные!F100)),Данные!F100=0),"",F100+Данные!N100)</f>
        <v/>
      </c>
      <c r="J100" s="6">
        <f>IF(OR(OR(Данные!A100="",NOT(ISNUMBER(Данные!E100)),NOT(ISNUMBER(Данные!F100)),Данные!F100=0),B100=0),"",ROUND(D100/B100,1))</f>
        <v/>
      </c>
      <c r="K100" s="7">
        <f>IF(OR(OR(Данные!A100="",NOT(ISNUMBER(Данные!E100)),NOT(ISNUMBER(Данные!F100)),Данные!F100=0),I100=0),"",D100/I100)</f>
        <v/>
      </c>
      <c r="L100" s="6">
        <f>IF(OR(Данные!A100="",NOT(ISNUMBER(Данные!E100)),NOT(ISNUMBER(Данные!F100)),Данные!F100=0),"",IF(E100&gt;=G100,0,MAX(Данные!M100,CEILING(H100-E100,Данные!L100))))</f>
        <v/>
      </c>
    </row>
    <row r="101">
      <c r="A101" s="6">
        <f>IF(OR(Данные!A101="",NOT(ISNUMBER(Данные!E101)),NOT(ISNUMBER(Данные!F101)),Данные!F101=0),"",Данные!A101)</f>
        <v/>
      </c>
      <c r="B101" s="6">
        <f>IF(OR(Данные!A101="",NOT(ISNUMBER(Данные!E101)),NOT(ISNUMBER(Данные!F101)),Данные!F101=0),"",Данные!E101/Данные!F101)</f>
        <v/>
      </c>
      <c r="C101" s="6">
        <f>IF(OR(Данные!A101="",NOT(ISNUMBER(Данные!E101)),NOT(ISNUMBER(Данные!F101)),Данные!F101=0),"",B101*0.3)</f>
        <v/>
      </c>
      <c r="D101" s="6">
        <f>IF(OR(Данные!A101="",NOT(ISNUMBER(Данные!E101)),NOT(ISNUMBER(Данные!F101)),Данные!F101=0),"",Данные!G101)</f>
        <v/>
      </c>
      <c r="E101" s="6">
        <f>IF(OR(Данные!A101="",NOT(ISNUMBER(Данные!E101)),NOT(ISNUMBER(Данные!F101)),Данные!F101=0),"",Данные!G101-Данные!H101-Данные!I101+Данные!J101)</f>
        <v/>
      </c>
      <c r="F101" s="6">
        <f>IF(OR(Данные!A101="",NOT(ISNUMBER(Данные!E101)),NOT(ISNUMBER(Данные!F101)),Данные!F101=0),"",ROUND(Настройки!$B$3*C101*SQRT(Данные!K101),0))</f>
        <v/>
      </c>
      <c r="G101" s="6">
        <f>IF(OR(Данные!A101="",NOT(ISNUMBER(Данные!E101)),NOT(ISNUMBER(Данные!F101)),Данные!F101=0),"",ROUND(B101*Данные!K101+F101,0))</f>
        <v/>
      </c>
      <c r="H101" s="6">
        <f>IF(OR(Данные!A101="",NOT(ISNUMBER(Данные!E101)),NOT(ISNUMBER(Данные!F101)),Данные!F101=0),"",G101+Данные!N101)</f>
        <v/>
      </c>
      <c r="I101" s="6">
        <f>IF(OR(Данные!A101="",NOT(ISNUMBER(Данные!E101)),NOT(ISNUMBER(Данные!F101)),Данные!F101=0),"",F101+Данные!N101)</f>
        <v/>
      </c>
      <c r="J101" s="6">
        <f>IF(OR(OR(Данные!A101="",NOT(ISNUMBER(Данные!E101)),NOT(ISNUMBER(Данные!F101)),Данные!F101=0),B101=0),"",ROUND(D101/B101,1))</f>
        <v/>
      </c>
      <c r="K101" s="7">
        <f>IF(OR(OR(Данные!A101="",NOT(ISNUMBER(Данные!E101)),NOT(ISNUMBER(Данные!F101)),Данные!F101=0),I101=0),"",D101/I101)</f>
        <v/>
      </c>
      <c r="L101" s="6">
        <f>IF(OR(Данные!A101="",NOT(ISNUMBER(Данные!E101)),NOT(ISNUMBER(Данные!F101)),Данные!F101=0),"",IF(E101&gt;=G101,0,MAX(Данные!M101,CEILING(H101-E101,Данные!L101))))</f>
        <v/>
      </c>
    </row>
    <row r="102">
      <c r="A102" s="6">
        <f>IF(OR(Данные!A102="",NOT(ISNUMBER(Данные!E102)),NOT(ISNUMBER(Данные!F102)),Данные!F102=0),"",Данные!A102)</f>
        <v/>
      </c>
      <c r="B102" s="6">
        <f>IF(OR(Данные!A102="",NOT(ISNUMBER(Данные!E102)),NOT(ISNUMBER(Данные!F102)),Данные!F102=0),"",Данные!E102/Данные!F102)</f>
        <v/>
      </c>
      <c r="C102" s="6">
        <f>IF(OR(Данные!A102="",NOT(ISNUMBER(Данные!E102)),NOT(ISNUMBER(Данные!F102)),Данные!F102=0),"",B102*0.3)</f>
        <v/>
      </c>
      <c r="D102" s="6">
        <f>IF(OR(Данные!A102="",NOT(ISNUMBER(Данные!E102)),NOT(ISNUMBER(Данные!F102)),Данные!F102=0),"",Данные!G102)</f>
        <v/>
      </c>
      <c r="E102" s="6">
        <f>IF(OR(Данные!A102="",NOT(ISNUMBER(Данные!E102)),NOT(ISNUMBER(Данные!F102)),Данные!F102=0),"",Данные!G102-Данные!H102-Данные!I102+Данные!J102)</f>
        <v/>
      </c>
      <c r="F102" s="6">
        <f>IF(OR(Данные!A102="",NOT(ISNUMBER(Данные!E102)),NOT(ISNUMBER(Данные!F102)),Данные!F102=0),"",ROUND(Настройки!$B$3*C102*SQRT(Данные!K102),0))</f>
        <v/>
      </c>
      <c r="G102" s="6">
        <f>IF(OR(Данные!A102="",NOT(ISNUMBER(Данные!E102)),NOT(ISNUMBER(Данные!F102)),Данные!F102=0),"",ROUND(B102*Данные!K102+F102,0))</f>
        <v/>
      </c>
      <c r="H102" s="6">
        <f>IF(OR(Данные!A102="",NOT(ISNUMBER(Данные!E102)),NOT(ISNUMBER(Данные!F102)),Данные!F102=0),"",G102+Данные!N102)</f>
        <v/>
      </c>
      <c r="I102" s="6">
        <f>IF(OR(Данные!A102="",NOT(ISNUMBER(Данные!E102)),NOT(ISNUMBER(Данные!F102)),Данные!F102=0),"",F102+Данные!N102)</f>
        <v/>
      </c>
      <c r="J102" s="6">
        <f>IF(OR(OR(Данные!A102="",NOT(ISNUMBER(Данные!E102)),NOT(ISNUMBER(Данные!F102)),Данные!F102=0),B102=0),"",ROUND(D102/B102,1))</f>
        <v/>
      </c>
      <c r="K102" s="7">
        <f>IF(OR(OR(Данные!A102="",NOT(ISNUMBER(Данные!E102)),NOT(ISNUMBER(Данные!F102)),Данные!F102=0),I102=0),"",D102/I102)</f>
        <v/>
      </c>
      <c r="L102" s="6">
        <f>IF(OR(Данные!A102="",NOT(ISNUMBER(Данные!E102)),NOT(ISNUMBER(Данные!F102)),Данные!F102=0),"",IF(E102&gt;=G102,0,MAX(Данные!M102,CEILING(H102-E102,Данные!L102))))</f>
        <v/>
      </c>
    </row>
    <row r="103">
      <c r="A103" s="6">
        <f>IF(OR(Данные!A103="",NOT(ISNUMBER(Данные!E103)),NOT(ISNUMBER(Данные!F103)),Данные!F103=0),"",Данные!A103)</f>
        <v/>
      </c>
      <c r="B103" s="6">
        <f>IF(OR(Данные!A103="",NOT(ISNUMBER(Данные!E103)),NOT(ISNUMBER(Данные!F103)),Данные!F103=0),"",Данные!E103/Данные!F103)</f>
        <v/>
      </c>
      <c r="C103" s="6">
        <f>IF(OR(Данные!A103="",NOT(ISNUMBER(Данные!E103)),NOT(ISNUMBER(Данные!F103)),Данные!F103=0),"",B103*0.3)</f>
        <v/>
      </c>
      <c r="D103" s="6">
        <f>IF(OR(Данные!A103="",NOT(ISNUMBER(Данные!E103)),NOT(ISNUMBER(Данные!F103)),Данные!F103=0),"",Данные!G103)</f>
        <v/>
      </c>
      <c r="E103" s="6">
        <f>IF(OR(Данные!A103="",NOT(ISNUMBER(Данные!E103)),NOT(ISNUMBER(Данные!F103)),Данные!F103=0),"",Данные!G103-Данные!H103-Данные!I103+Данные!J103)</f>
        <v/>
      </c>
      <c r="F103" s="6">
        <f>IF(OR(Данные!A103="",NOT(ISNUMBER(Данные!E103)),NOT(ISNUMBER(Данные!F103)),Данные!F103=0),"",ROUND(Настройки!$B$3*C103*SQRT(Данные!K103),0))</f>
        <v/>
      </c>
      <c r="G103" s="6">
        <f>IF(OR(Данные!A103="",NOT(ISNUMBER(Данные!E103)),NOT(ISNUMBER(Данные!F103)),Данные!F103=0),"",ROUND(B103*Данные!K103+F103,0))</f>
        <v/>
      </c>
      <c r="H103" s="6">
        <f>IF(OR(Данные!A103="",NOT(ISNUMBER(Данные!E103)),NOT(ISNUMBER(Данные!F103)),Данные!F103=0),"",G103+Данные!N103)</f>
        <v/>
      </c>
      <c r="I103" s="6">
        <f>IF(OR(Данные!A103="",NOT(ISNUMBER(Данные!E103)),NOT(ISNUMBER(Данные!F103)),Данные!F103=0),"",F103+Данные!N103)</f>
        <v/>
      </c>
      <c r="J103" s="6">
        <f>IF(OR(OR(Данные!A103="",NOT(ISNUMBER(Данные!E103)),NOT(ISNUMBER(Данные!F103)),Данные!F103=0),B103=0),"",ROUND(D103/B103,1))</f>
        <v/>
      </c>
      <c r="K103" s="7">
        <f>IF(OR(OR(Данные!A103="",NOT(ISNUMBER(Данные!E103)),NOT(ISNUMBER(Данные!F103)),Данные!F103=0),I103=0),"",D103/I103)</f>
        <v/>
      </c>
      <c r="L103" s="6">
        <f>IF(OR(Данные!A103="",NOT(ISNUMBER(Данные!E103)),NOT(ISNUMBER(Данные!F103)),Данные!F103=0),"",IF(E103&gt;=G103,0,MAX(Данные!M103,CEILING(H103-E103,Данные!L103))))</f>
        <v/>
      </c>
    </row>
    <row r="104">
      <c r="A104" s="6">
        <f>IF(OR(Данные!A104="",NOT(ISNUMBER(Данные!E104)),NOT(ISNUMBER(Данные!F104)),Данные!F104=0),"",Данные!A104)</f>
        <v/>
      </c>
      <c r="B104" s="6">
        <f>IF(OR(Данные!A104="",NOT(ISNUMBER(Данные!E104)),NOT(ISNUMBER(Данные!F104)),Данные!F104=0),"",Данные!E104/Данные!F104)</f>
        <v/>
      </c>
      <c r="C104" s="6">
        <f>IF(OR(Данные!A104="",NOT(ISNUMBER(Данные!E104)),NOT(ISNUMBER(Данные!F104)),Данные!F104=0),"",B104*0.3)</f>
        <v/>
      </c>
      <c r="D104" s="6">
        <f>IF(OR(Данные!A104="",NOT(ISNUMBER(Данные!E104)),NOT(ISNUMBER(Данные!F104)),Данные!F104=0),"",Данные!G104)</f>
        <v/>
      </c>
      <c r="E104" s="6">
        <f>IF(OR(Данные!A104="",NOT(ISNUMBER(Данные!E104)),NOT(ISNUMBER(Данные!F104)),Данные!F104=0),"",Данные!G104-Данные!H104-Данные!I104+Данные!J104)</f>
        <v/>
      </c>
      <c r="F104" s="6">
        <f>IF(OR(Данные!A104="",NOT(ISNUMBER(Данные!E104)),NOT(ISNUMBER(Данные!F104)),Данные!F104=0),"",ROUND(Настройки!$B$3*C104*SQRT(Данные!K104),0))</f>
        <v/>
      </c>
      <c r="G104" s="6">
        <f>IF(OR(Данные!A104="",NOT(ISNUMBER(Данные!E104)),NOT(ISNUMBER(Данные!F104)),Данные!F104=0),"",ROUND(B104*Данные!K104+F104,0))</f>
        <v/>
      </c>
      <c r="H104" s="6">
        <f>IF(OR(Данные!A104="",NOT(ISNUMBER(Данные!E104)),NOT(ISNUMBER(Данные!F104)),Данные!F104=0),"",G104+Данные!N104)</f>
        <v/>
      </c>
      <c r="I104" s="6">
        <f>IF(OR(Данные!A104="",NOT(ISNUMBER(Данные!E104)),NOT(ISNUMBER(Данные!F104)),Данные!F104=0),"",F104+Данные!N104)</f>
        <v/>
      </c>
      <c r="J104" s="6">
        <f>IF(OR(OR(Данные!A104="",NOT(ISNUMBER(Данные!E104)),NOT(ISNUMBER(Данные!F104)),Данные!F104=0),B104=0),"",ROUND(D104/B104,1))</f>
        <v/>
      </c>
      <c r="K104" s="7">
        <f>IF(OR(OR(Данные!A104="",NOT(ISNUMBER(Данные!E104)),NOT(ISNUMBER(Данные!F104)),Данные!F104=0),I104=0),"",D104/I104)</f>
        <v/>
      </c>
      <c r="L104" s="6">
        <f>IF(OR(Данные!A104="",NOT(ISNUMBER(Данные!E104)),NOT(ISNUMBER(Данные!F104)),Данные!F104=0),"",IF(E104&gt;=G104,0,MAX(Данные!M104,CEILING(H104-E104,Данные!L104))))</f>
        <v/>
      </c>
    </row>
    <row r="105">
      <c r="A105" s="6">
        <f>IF(OR(Данные!A105="",NOT(ISNUMBER(Данные!E105)),NOT(ISNUMBER(Данные!F105)),Данные!F105=0),"",Данные!A105)</f>
        <v/>
      </c>
      <c r="B105" s="6">
        <f>IF(OR(Данные!A105="",NOT(ISNUMBER(Данные!E105)),NOT(ISNUMBER(Данные!F105)),Данные!F105=0),"",Данные!E105/Данные!F105)</f>
        <v/>
      </c>
      <c r="C105" s="6">
        <f>IF(OR(Данные!A105="",NOT(ISNUMBER(Данные!E105)),NOT(ISNUMBER(Данные!F105)),Данные!F105=0),"",B105*0.3)</f>
        <v/>
      </c>
      <c r="D105" s="6">
        <f>IF(OR(Данные!A105="",NOT(ISNUMBER(Данные!E105)),NOT(ISNUMBER(Данные!F105)),Данные!F105=0),"",Данные!G105)</f>
        <v/>
      </c>
      <c r="E105" s="6">
        <f>IF(OR(Данные!A105="",NOT(ISNUMBER(Данные!E105)),NOT(ISNUMBER(Данные!F105)),Данные!F105=0),"",Данные!G105-Данные!H105-Данные!I105+Данные!J105)</f>
        <v/>
      </c>
      <c r="F105" s="6">
        <f>IF(OR(Данные!A105="",NOT(ISNUMBER(Данные!E105)),NOT(ISNUMBER(Данные!F105)),Данные!F105=0),"",ROUND(Настройки!$B$3*C105*SQRT(Данные!K105),0))</f>
        <v/>
      </c>
      <c r="G105" s="6">
        <f>IF(OR(Данные!A105="",NOT(ISNUMBER(Данные!E105)),NOT(ISNUMBER(Данные!F105)),Данные!F105=0),"",ROUND(B105*Данные!K105+F105,0))</f>
        <v/>
      </c>
      <c r="H105" s="6">
        <f>IF(OR(Данные!A105="",NOT(ISNUMBER(Данные!E105)),NOT(ISNUMBER(Данные!F105)),Данные!F105=0),"",G105+Данные!N105)</f>
        <v/>
      </c>
      <c r="I105" s="6">
        <f>IF(OR(Данные!A105="",NOT(ISNUMBER(Данные!E105)),NOT(ISNUMBER(Данные!F105)),Данные!F105=0),"",F105+Данные!N105)</f>
        <v/>
      </c>
      <c r="J105" s="6">
        <f>IF(OR(OR(Данные!A105="",NOT(ISNUMBER(Данные!E105)),NOT(ISNUMBER(Данные!F105)),Данные!F105=0),B105=0),"",ROUND(D105/B105,1))</f>
        <v/>
      </c>
      <c r="K105" s="7">
        <f>IF(OR(OR(Данные!A105="",NOT(ISNUMBER(Данные!E105)),NOT(ISNUMBER(Данные!F105)),Данные!F105=0),I105=0),"",D105/I105)</f>
        <v/>
      </c>
      <c r="L105" s="6">
        <f>IF(OR(Данные!A105="",NOT(ISNUMBER(Данные!E105)),NOT(ISNUMBER(Данные!F105)),Данные!F105=0),"",IF(E105&gt;=G105,0,MAX(Данные!M105,CEILING(H105-E105,Данные!L105))))</f>
        <v/>
      </c>
    </row>
    <row r="106">
      <c r="A106" s="6">
        <f>IF(OR(Данные!A106="",NOT(ISNUMBER(Данные!E106)),NOT(ISNUMBER(Данные!F106)),Данные!F106=0),"",Данные!A106)</f>
        <v/>
      </c>
      <c r="B106" s="6">
        <f>IF(OR(Данные!A106="",NOT(ISNUMBER(Данные!E106)),NOT(ISNUMBER(Данные!F106)),Данные!F106=0),"",Данные!E106/Данные!F106)</f>
        <v/>
      </c>
      <c r="C106" s="6">
        <f>IF(OR(Данные!A106="",NOT(ISNUMBER(Данные!E106)),NOT(ISNUMBER(Данные!F106)),Данные!F106=0),"",B106*0.3)</f>
        <v/>
      </c>
      <c r="D106" s="6">
        <f>IF(OR(Данные!A106="",NOT(ISNUMBER(Данные!E106)),NOT(ISNUMBER(Данные!F106)),Данные!F106=0),"",Данные!G106)</f>
        <v/>
      </c>
      <c r="E106" s="6">
        <f>IF(OR(Данные!A106="",NOT(ISNUMBER(Данные!E106)),NOT(ISNUMBER(Данные!F106)),Данные!F106=0),"",Данные!G106-Данные!H106-Данные!I106+Данные!J106)</f>
        <v/>
      </c>
      <c r="F106" s="6">
        <f>IF(OR(Данные!A106="",NOT(ISNUMBER(Данные!E106)),NOT(ISNUMBER(Данные!F106)),Данные!F106=0),"",ROUND(Настройки!$B$3*C106*SQRT(Данные!K106),0))</f>
        <v/>
      </c>
      <c r="G106" s="6">
        <f>IF(OR(Данные!A106="",NOT(ISNUMBER(Данные!E106)),NOT(ISNUMBER(Данные!F106)),Данные!F106=0),"",ROUND(B106*Данные!K106+F106,0))</f>
        <v/>
      </c>
      <c r="H106" s="6">
        <f>IF(OR(Данные!A106="",NOT(ISNUMBER(Данные!E106)),NOT(ISNUMBER(Данные!F106)),Данные!F106=0),"",G106+Данные!N106)</f>
        <v/>
      </c>
      <c r="I106" s="6">
        <f>IF(OR(Данные!A106="",NOT(ISNUMBER(Данные!E106)),NOT(ISNUMBER(Данные!F106)),Данные!F106=0),"",F106+Данные!N106)</f>
        <v/>
      </c>
      <c r="J106" s="6">
        <f>IF(OR(OR(Данные!A106="",NOT(ISNUMBER(Данные!E106)),NOT(ISNUMBER(Данные!F106)),Данные!F106=0),B106=0),"",ROUND(D106/B106,1))</f>
        <v/>
      </c>
      <c r="K106" s="7">
        <f>IF(OR(OR(Данные!A106="",NOT(ISNUMBER(Данные!E106)),NOT(ISNUMBER(Данные!F106)),Данные!F106=0),I106=0),"",D106/I106)</f>
        <v/>
      </c>
      <c r="L106" s="6">
        <f>IF(OR(Данные!A106="",NOT(ISNUMBER(Данные!E106)),NOT(ISNUMBER(Данные!F106)),Данные!F106=0),"",IF(E106&gt;=G106,0,MAX(Данные!M106,CEILING(H106-E106,Данные!L106))))</f>
        <v/>
      </c>
    </row>
    <row r="107">
      <c r="A107" s="6">
        <f>IF(OR(Данные!A107="",NOT(ISNUMBER(Данные!E107)),NOT(ISNUMBER(Данные!F107)),Данные!F107=0),"",Данные!A107)</f>
        <v/>
      </c>
      <c r="B107" s="6">
        <f>IF(OR(Данные!A107="",NOT(ISNUMBER(Данные!E107)),NOT(ISNUMBER(Данные!F107)),Данные!F107=0),"",Данные!E107/Данные!F107)</f>
        <v/>
      </c>
      <c r="C107" s="6">
        <f>IF(OR(Данные!A107="",NOT(ISNUMBER(Данные!E107)),NOT(ISNUMBER(Данные!F107)),Данные!F107=0),"",B107*0.3)</f>
        <v/>
      </c>
      <c r="D107" s="6">
        <f>IF(OR(Данные!A107="",NOT(ISNUMBER(Данные!E107)),NOT(ISNUMBER(Данные!F107)),Данные!F107=0),"",Данные!G107)</f>
        <v/>
      </c>
      <c r="E107" s="6">
        <f>IF(OR(Данные!A107="",NOT(ISNUMBER(Данные!E107)),NOT(ISNUMBER(Данные!F107)),Данные!F107=0),"",Данные!G107-Данные!H107-Данные!I107+Данные!J107)</f>
        <v/>
      </c>
      <c r="F107" s="6">
        <f>IF(OR(Данные!A107="",NOT(ISNUMBER(Данные!E107)),NOT(ISNUMBER(Данные!F107)),Данные!F107=0),"",ROUND(Настройки!$B$3*C107*SQRT(Данные!K107),0))</f>
        <v/>
      </c>
      <c r="G107" s="6">
        <f>IF(OR(Данные!A107="",NOT(ISNUMBER(Данные!E107)),NOT(ISNUMBER(Данные!F107)),Данные!F107=0),"",ROUND(B107*Данные!K107+F107,0))</f>
        <v/>
      </c>
      <c r="H107" s="6">
        <f>IF(OR(Данные!A107="",NOT(ISNUMBER(Данные!E107)),NOT(ISNUMBER(Данные!F107)),Данные!F107=0),"",G107+Данные!N107)</f>
        <v/>
      </c>
      <c r="I107" s="6">
        <f>IF(OR(Данные!A107="",NOT(ISNUMBER(Данные!E107)),NOT(ISNUMBER(Данные!F107)),Данные!F107=0),"",F107+Данные!N107)</f>
        <v/>
      </c>
      <c r="J107" s="6">
        <f>IF(OR(OR(Данные!A107="",NOT(ISNUMBER(Данные!E107)),NOT(ISNUMBER(Данные!F107)),Данные!F107=0),B107=0),"",ROUND(D107/B107,1))</f>
        <v/>
      </c>
      <c r="K107" s="7">
        <f>IF(OR(OR(Данные!A107="",NOT(ISNUMBER(Данные!E107)),NOT(ISNUMBER(Данные!F107)),Данные!F107=0),I107=0),"",D107/I107)</f>
        <v/>
      </c>
      <c r="L107" s="6">
        <f>IF(OR(Данные!A107="",NOT(ISNUMBER(Данные!E107)),NOT(ISNUMBER(Данные!F107)),Данные!F107=0),"",IF(E107&gt;=G107,0,MAX(Данные!M107,CEILING(H107-E107,Данные!L107))))</f>
        <v/>
      </c>
    </row>
    <row r="108">
      <c r="A108" s="6">
        <f>IF(OR(Данные!A108="",NOT(ISNUMBER(Данные!E108)),NOT(ISNUMBER(Данные!F108)),Данные!F108=0),"",Данные!A108)</f>
        <v/>
      </c>
      <c r="B108" s="6">
        <f>IF(OR(Данные!A108="",NOT(ISNUMBER(Данные!E108)),NOT(ISNUMBER(Данные!F108)),Данные!F108=0),"",Данные!E108/Данные!F108)</f>
        <v/>
      </c>
      <c r="C108" s="6">
        <f>IF(OR(Данные!A108="",NOT(ISNUMBER(Данные!E108)),NOT(ISNUMBER(Данные!F108)),Данные!F108=0),"",B108*0.3)</f>
        <v/>
      </c>
      <c r="D108" s="6">
        <f>IF(OR(Данные!A108="",NOT(ISNUMBER(Данные!E108)),NOT(ISNUMBER(Данные!F108)),Данные!F108=0),"",Данные!G108)</f>
        <v/>
      </c>
      <c r="E108" s="6">
        <f>IF(OR(Данные!A108="",NOT(ISNUMBER(Данные!E108)),NOT(ISNUMBER(Данные!F108)),Данные!F108=0),"",Данные!G108-Данные!H108-Данные!I108+Данные!J108)</f>
        <v/>
      </c>
      <c r="F108" s="6">
        <f>IF(OR(Данные!A108="",NOT(ISNUMBER(Данные!E108)),NOT(ISNUMBER(Данные!F108)),Данные!F108=0),"",ROUND(Настройки!$B$3*C108*SQRT(Данные!K108),0))</f>
        <v/>
      </c>
      <c r="G108" s="6">
        <f>IF(OR(Данные!A108="",NOT(ISNUMBER(Данные!E108)),NOT(ISNUMBER(Данные!F108)),Данные!F108=0),"",ROUND(B108*Данные!K108+F108,0))</f>
        <v/>
      </c>
      <c r="H108" s="6">
        <f>IF(OR(Данные!A108="",NOT(ISNUMBER(Данные!E108)),NOT(ISNUMBER(Данные!F108)),Данные!F108=0),"",G108+Данные!N108)</f>
        <v/>
      </c>
      <c r="I108" s="6">
        <f>IF(OR(Данные!A108="",NOT(ISNUMBER(Данные!E108)),NOT(ISNUMBER(Данные!F108)),Данные!F108=0),"",F108+Данные!N108)</f>
        <v/>
      </c>
      <c r="J108" s="6">
        <f>IF(OR(OR(Данные!A108="",NOT(ISNUMBER(Данные!E108)),NOT(ISNUMBER(Данные!F108)),Данные!F108=0),B108=0),"",ROUND(D108/B108,1))</f>
        <v/>
      </c>
      <c r="K108" s="7">
        <f>IF(OR(OR(Данные!A108="",NOT(ISNUMBER(Данные!E108)),NOT(ISNUMBER(Данные!F108)),Данные!F108=0),I108=0),"",D108/I108)</f>
        <v/>
      </c>
      <c r="L108" s="6">
        <f>IF(OR(Данные!A108="",NOT(ISNUMBER(Данные!E108)),NOT(ISNUMBER(Данные!F108)),Данные!F108=0),"",IF(E108&gt;=G108,0,MAX(Данные!M108,CEILING(H108-E108,Данные!L108))))</f>
        <v/>
      </c>
    </row>
    <row r="109">
      <c r="A109" s="6">
        <f>IF(OR(Данные!A109="",NOT(ISNUMBER(Данные!E109)),NOT(ISNUMBER(Данные!F109)),Данные!F109=0),"",Данные!A109)</f>
        <v/>
      </c>
      <c r="B109" s="6">
        <f>IF(OR(Данные!A109="",NOT(ISNUMBER(Данные!E109)),NOT(ISNUMBER(Данные!F109)),Данные!F109=0),"",Данные!E109/Данные!F109)</f>
        <v/>
      </c>
      <c r="C109" s="6">
        <f>IF(OR(Данные!A109="",NOT(ISNUMBER(Данные!E109)),NOT(ISNUMBER(Данные!F109)),Данные!F109=0),"",B109*0.3)</f>
        <v/>
      </c>
      <c r="D109" s="6">
        <f>IF(OR(Данные!A109="",NOT(ISNUMBER(Данные!E109)),NOT(ISNUMBER(Данные!F109)),Данные!F109=0),"",Данные!G109)</f>
        <v/>
      </c>
      <c r="E109" s="6">
        <f>IF(OR(Данные!A109="",NOT(ISNUMBER(Данные!E109)),NOT(ISNUMBER(Данные!F109)),Данные!F109=0),"",Данные!G109-Данные!H109-Данные!I109+Данные!J109)</f>
        <v/>
      </c>
      <c r="F109" s="6">
        <f>IF(OR(Данные!A109="",NOT(ISNUMBER(Данные!E109)),NOT(ISNUMBER(Данные!F109)),Данные!F109=0),"",ROUND(Настройки!$B$3*C109*SQRT(Данные!K109),0))</f>
        <v/>
      </c>
      <c r="G109" s="6">
        <f>IF(OR(Данные!A109="",NOT(ISNUMBER(Данные!E109)),NOT(ISNUMBER(Данные!F109)),Данные!F109=0),"",ROUND(B109*Данные!K109+F109,0))</f>
        <v/>
      </c>
      <c r="H109" s="6">
        <f>IF(OR(Данные!A109="",NOT(ISNUMBER(Данные!E109)),NOT(ISNUMBER(Данные!F109)),Данные!F109=0),"",G109+Данные!N109)</f>
        <v/>
      </c>
      <c r="I109" s="6">
        <f>IF(OR(Данные!A109="",NOT(ISNUMBER(Данные!E109)),NOT(ISNUMBER(Данные!F109)),Данные!F109=0),"",F109+Данные!N109)</f>
        <v/>
      </c>
      <c r="J109" s="6">
        <f>IF(OR(OR(Данные!A109="",NOT(ISNUMBER(Данные!E109)),NOT(ISNUMBER(Данные!F109)),Данные!F109=0),B109=0),"",ROUND(D109/B109,1))</f>
        <v/>
      </c>
      <c r="K109" s="7">
        <f>IF(OR(OR(Данные!A109="",NOT(ISNUMBER(Данные!E109)),NOT(ISNUMBER(Данные!F109)),Данные!F109=0),I109=0),"",D109/I109)</f>
        <v/>
      </c>
      <c r="L109" s="6">
        <f>IF(OR(Данные!A109="",NOT(ISNUMBER(Данные!E109)),NOT(ISNUMBER(Данные!F109)),Данные!F109=0),"",IF(E109&gt;=G109,0,MAX(Данные!M109,CEILING(H109-E109,Данные!L109))))</f>
        <v/>
      </c>
    </row>
    <row r="110">
      <c r="A110" s="6">
        <f>IF(OR(Данные!A110="",NOT(ISNUMBER(Данные!E110)),NOT(ISNUMBER(Данные!F110)),Данные!F110=0),"",Данные!A110)</f>
        <v/>
      </c>
      <c r="B110" s="6">
        <f>IF(OR(Данные!A110="",NOT(ISNUMBER(Данные!E110)),NOT(ISNUMBER(Данные!F110)),Данные!F110=0),"",Данные!E110/Данные!F110)</f>
        <v/>
      </c>
      <c r="C110" s="6">
        <f>IF(OR(Данные!A110="",NOT(ISNUMBER(Данные!E110)),NOT(ISNUMBER(Данные!F110)),Данные!F110=0),"",B110*0.3)</f>
        <v/>
      </c>
      <c r="D110" s="6">
        <f>IF(OR(Данные!A110="",NOT(ISNUMBER(Данные!E110)),NOT(ISNUMBER(Данные!F110)),Данные!F110=0),"",Данные!G110)</f>
        <v/>
      </c>
      <c r="E110" s="6">
        <f>IF(OR(Данные!A110="",NOT(ISNUMBER(Данные!E110)),NOT(ISNUMBER(Данные!F110)),Данные!F110=0),"",Данные!G110-Данные!H110-Данные!I110+Данные!J110)</f>
        <v/>
      </c>
      <c r="F110" s="6">
        <f>IF(OR(Данные!A110="",NOT(ISNUMBER(Данные!E110)),NOT(ISNUMBER(Данные!F110)),Данные!F110=0),"",ROUND(Настройки!$B$3*C110*SQRT(Данные!K110),0))</f>
        <v/>
      </c>
      <c r="G110" s="6">
        <f>IF(OR(Данные!A110="",NOT(ISNUMBER(Данные!E110)),NOT(ISNUMBER(Данные!F110)),Данные!F110=0),"",ROUND(B110*Данные!K110+F110,0))</f>
        <v/>
      </c>
      <c r="H110" s="6">
        <f>IF(OR(Данные!A110="",NOT(ISNUMBER(Данные!E110)),NOT(ISNUMBER(Данные!F110)),Данные!F110=0),"",G110+Данные!N110)</f>
        <v/>
      </c>
      <c r="I110" s="6">
        <f>IF(OR(Данные!A110="",NOT(ISNUMBER(Данные!E110)),NOT(ISNUMBER(Данные!F110)),Данные!F110=0),"",F110+Данные!N110)</f>
        <v/>
      </c>
      <c r="J110" s="6">
        <f>IF(OR(OR(Данные!A110="",NOT(ISNUMBER(Данные!E110)),NOT(ISNUMBER(Данные!F110)),Данные!F110=0),B110=0),"",ROUND(D110/B110,1))</f>
        <v/>
      </c>
      <c r="K110" s="7">
        <f>IF(OR(OR(Данные!A110="",NOT(ISNUMBER(Данные!E110)),NOT(ISNUMBER(Данные!F110)),Данные!F110=0),I110=0),"",D110/I110)</f>
        <v/>
      </c>
      <c r="L110" s="6">
        <f>IF(OR(Данные!A110="",NOT(ISNUMBER(Данные!E110)),NOT(ISNUMBER(Данные!F110)),Данные!F110=0),"",IF(E110&gt;=G110,0,MAX(Данные!M110,CEILING(H110-E110,Данные!L110))))</f>
        <v/>
      </c>
    </row>
    <row r="111">
      <c r="A111" s="6">
        <f>IF(OR(Данные!A111="",NOT(ISNUMBER(Данные!E111)),NOT(ISNUMBER(Данные!F111)),Данные!F111=0),"",Данные!A111)</f>
        <v/>
      </c>
      <c r="B111" s="6">
        <f>IF(OR(Данные!A111="",NOT(ISNUMBER(Данные!E111)),NOT(ISNUMBER(Данные!F111)),Данные!F111=0),"",Данные!E111/Данные!F111)</f>
        <v/>
      </c>
      <c r="C111" s="6">
        <f>IF(OR(Данные!A111="",NOT(ISNUMBER(Данные!E111)),NOT(ISNUMBER(Данные!F111)),Данные!F111=0),"",B111*0.3)</f>
        <v/>
      </c>
      <c r="D111" s="6">
        <f>IF(OR(Данные!A111="",NOT(ISNUMBER(Данные!E111)),NOT(ISNUMBER(Данные!F111)),Данные!F111=0),"",Данные!G111)</f>
        <v/>
      </c>
      <c r="E111" s="6">
        <f>IF(OR(Данные!A111="",NOT(ISNUMBER(Данные!E111)),NOT(ISNUMBER(Данные!F111)),Данные!F111=0),"",Данные!G111-Данные!H111-Данные!I111+Данные!J111)</f>
        <v/>
      </c>
      <c r="F111" s="6">
        <f>IF(OR(Данные!A111="",NOT(ISNUMBER(Данные!E111)),NOT(ISNUMBER(Данные!F111)),Данные!F111=0),"",ROUND(Настройки!$B$3*C111*SQRT(Данные!K111),0))</f>
        <v/>
      </c>
      <c r="G111" s="6">
        <f>IF(OR(Данные!A111="",NOT(ISNUMBER(Данные!E111)),NOT(ISNUMBER(Данные!F111)),Данные!F111=0),"",ROUND(B111*Данные!K111+F111,0))</f>
        <v/>
      </c>
      <c r="H111" s="6">
        <f>IF(OR(Данные!A111="",NOT(ISNUMBER(Данные!E111)),NOT(ISNUMBER(Данные!F111)),Данные!F111=0),"",G111+Данные!N111)</f>
        <v/>
      </c>
      <c r="I111" s="6">
        <f>IF(OR(Данные!A111="",NOT(ISNUMBER(Данные!E111)),NOT(ISNUMBER(Данные!F111)),Данные!F111=0),"",F111+Данные!N111)</f>
        <v/>
      </c>
      <c r="J111" s="6">
        <f>IF(OR(OR(Данные!A111="",NOT(ISNUMBER(Данные!E111)),NOT(ISNUMBER(Данные!F111)),Данные!F111=0),B111=0),"",ROUND(D111/B111,1))</f>
        <v/>
      </c>
      <c r="K111" s="7">
        <f>IF(OR(OR(Данные!A111="",NOT(ISNUMBER(Данные!E111)),NOT(ISNUMBER(Данные!F111)),Данные!F111=0),I111=0),"",D111/I111)</f>
        <v/>
      </c>
      <c r="L111" s="6">
        <f>IF(OR(Данные!A111="",NOT(ISNUMBER(Данные!E111)),NOT(ISNUMBER(Данные!F111)),Данные!F111=0),"",IF(E111&gt;=G111,0,MAX(Данные!M111,CEILING(H111-E111,Данные!L111))))</f>
        <v/>
      </c>
    </row>
    <row r="112">
      <c r="A112" s="6">
        <f>IF(OR(Данные!A112="",NOT(ISNUMBER(Данные!E112)),NOT(ISNUMBER(Данные!F112)),Данные!F112=0),"",Данные!A112)</f>
        <v/>
      </c>
      <c r="B112" s="6">
        <f>IF(OR(Данные!A112="",NOT(ISNUMBER(Данные!E112)),NOT(ISNUMBER(Данные!F112)),Данные!F112=0),"",Данные!E112/Данные!F112)</f>
        <v/>
      </c>
      <c r="C112" s="6">
        <f>IF(OR(Данные!A112="",NOT(ISNUMBER(Данные!E112)),NOT(ISNUMBER(Данные!F112)),Данные!F112=0),"",B112*0.3)</f>
        <v/>
      </c>
      <c r="D112" s="6">
        <f>IF(OR(Данные!A112="",NOT(ISNUMBER(Данные!E112)),NOT(ISNUMBER(Данные!F112)),Данные!F112=0),"",Данные!G112)</f>
        <v/>
      </c>
      <c r="E112" s="6">
        <f>IF(OR(Данные!A112="",NOT(ISNUMBER(Данные!E112)),NOT(ISNUMBER(Данные!F112)),Данные!F112=0),"",Данные!G112-Данные!H112-Данные!I112+Данные!J112)</f>
        <v/>
      </c>
      <c r="F112" s="6">
        <f>IF(OR(Данные!A112="",NOT(ISNUMBER(Данные!E112)),NOT(ISNUMBER(Данные!F112)),Данные!F112=0),"",ROUND(Настройки!$B$3*C112*SQRT(Данные!K112),0))</f>
        <v/>
      </c>
      <c r="G112" s="6">
        <f>IF(OR(Данные!A112="",NOT(ISNUMBER(Данные!E112)),NOT(ISNUMBER(Данные!F112)),Данные!F112=0),"",ROUND(B112*Данные!K112+F112,0))</f>
        <v/>
      </c>
      <c r="H112" s="6">
        <f>IF(OR(Данные!A112="",NOT(ISNUMBER(Данные!E112)),NOT(ISNUMBER(Данные!F112)),Данные!F112=0),"",G112+Данные!N112)</f>
        <v/>
      </c>
      <c r="I112" s="6">
        <f>IF(OR(Данные!A112="",NOT(ISNUMBER(Данные!E112)),NOT(ISNUMBER(Данные!F112)),Данные!F112=0),"",F112+Данные!N112)</f>
        <v/>
      </c>
      <c r="J112" s="6">
        <f>IF(OR(OR(Данные!A112="",NOT(ISNUMBER(Данные!E112)),NOT(ISNUMBER(Данные!F112)),Данные!F112=0),B112=0),"",ROUND(D112/B112,1))</f>
        <v/>
      </c>
      <c r="K112" s="7">
        <f>IF(OR(OR(Данные!A112="",NOT(ISNUMBER(Данные!E112)),NOT(ISNUMBER(Данные!F112)),Данные!F112=0),I112=0),"",D112/I112)</f>
        <v/>
      </c>
      <c r="L112" s="6">
        <f>IF(OR(Данные!A112="",NOT(ISNUMBER(Данные!E112)),NOT(ISNUMBER(Данные!F112)),Данные!F112=0),"",IF(E112&gt;=G112,0,MAX(Данные!M112,CEILING(H112-E112,Данные!L112))))</f>
        <v/>
      </c>
    </row>
    <row r="113">
      <c r="A113" s="6">
        <f>IF(OR(Данные!A113="",NOT(ISNUMBER(Данные!E113)),NOT(ISNUMBER(Данные!F113)),Данные!F113=0),"",Данные!A113)</f>
        <v/>
      </c>
      <c r="B113" s="6">
        <f>IF(OR(Данные!A113="",NOT(ISNUMBER(Данные!E113)),NOT(ISNUMBER(Данные!F113)),Данные!F113=0),"",Данные!E113/Данные!F113)</f>
        <v/>
      </c>
      <c r="C113" s="6">
        <f>IF(OR(Данные!A113="",NOT(ISNUMBER(Данные!E113)),NOT(ISNUMBER(Данные!F113)),Данные!F113=0),"",B113*0.3)</f>
        <v/>
      </c>
      <c r="D113" s="6">
        <f>IF(OR(Данные!A113="",NOT(ISNUMBER(Данные!E113)),NOT(ISNUMBER(Данные!F113)),Данные!F113=0),"",Данные!G113)</f>
        <v/>
      </c>
      <c r="E113" s="6">
        <f>IF(OR(Данные!A113="",NOT(ISNUMBER(Данные!E113)),NOT(ISNUMBER(Данные!F113)),Данные!F113=0),"",Данные!G113-Данные!H113-Данные!I113+Данные!J113)</f>
        <v/>
      </c>
      <c r="F113" s="6">
        <f>IF(OR(Данные!A113="",NOT(ISNUMBER(Данные!E113)),NOT(ISNUMBER(Данные!F113)),Данные!F113=0),"",ROUND(Настройки!$B$3*C113*SQRT(Данные!K113),0))</f>
        <v/>
      </c>
      <c r="G113" s="6">
        <f>IF(OR(Данные!A113="",NOT(ISNUMBER(Данные!E113)),NOT(ISNUMBER(Данные!F113)),Данные!F113=0),"",ROUND(B113*Данные!K113+F113,0))</f>
        <v/>
      </c>
      <c r="H113" s="6">
        <f>IF(OR(Данные!A113="",NOT(ISNUMBER(Данные!E113)),NOT(ISNUMBER(Данные!F113)),Данные!F113=0),"",G113+Данные!N113)</f>
        <v/>
      </c>
      <c r="I113" s="6">
        <f>IF(OR(Данные!A113="",NOT(ISNUMBER(Данные!E113)),NOT(ISNUMBER(Данные!F113)),Данные!F113=0),"",F113+Данные!N113)</f>
        <v/>
      </c>
      <c r="J113" s="6">
        <f>IF(OR(OR(Данные!A113="",NOT(ISNUMBER(Данные!E113)),NOT(ISNUMBER(Данные!F113)),Данные!F113=0),B113=0),"",ROUND(D113/B113,1))</f>
        <v/>
      </c>
      <c r="K113" s="7">
        <f>IF(OR(OR(Данные!A113="",NOT(ISNUMBER(Данные!E113)),NOT(ISNUMBER(Данные!F113)),Данные!F113=0),I113=0),"",D113/I113)</f>
        <v/>
      </c>
      <c r="L113" s="6">
        <f>IF(OR(Данные!A113="",NOT(ISNUMBER(Данные!E113)),NOT(ISNUMBER(Данные!F113)),Данные!F113=0),"",IF(E113&gt;=G113,0,MAX(Данные!M113,CEILING(H113-E113,Данные!L113))))</f>
        <v/>
      </c>
    </row>
    <row r="114">
      <c r="A114" s="6">
        <f>IF(OR(Данные!A114="",NOT(ISNUMBER(Данные!E114)),NOT(ISNUMBER(Данные!F114)),Данные!F114=0),"",Данные!A114)</f>
        <v/>
      </c>
      <c r="B114" s="6">
        <f>IF(OR(Данные!A114="",NOT(ISNUMBER(Данные!E114)),NOT(ISNUMBER(Данные!F114)),Данные!F114=0),"",Данные!E114/Данные!F114)</f>
        <v/>
      </c>
      <c r="C114" s="6">
        <f>IF(OR(Данные!A114="",NOT(ISNUMBER(Данные!E114)),NOT(ISNUMBER(Данные!F114)),Данные!F114=0),"",B114*0.3)</f>
        <v/>
      </c>
      <c r="D114" s="6">
        <f>IF(OR(Данные!A114="",NOT(ISNUMBER(Данные!E114)),NOT(ISNUMBER(Данные!F114)),Данные!F114=0),"",Данные!G114)</f>
        <v/>
      </c>
      <c r="E114" s="6">
        <f>IF(OR(Данные!A114="",NOT(ISNUMBER(Данные!E114)),NOT(ISNUMBER(Данные!F114)),Данные!F114=0),"",Данные!G114-Данные!H114-Данные!I114+Данные!J114)</f>
        <v/>
      </c>
      <c r="F114" s="6">
        <f>IF(OR(Данные!A114="",NOT(ISNUMBER(Данные!E114)),NOT(ISNUMBER(Данные!F114)),Данные!F114=0),"",ROUND(Настройки!$B$3*C114*SQRT(Данные!K114),0))</f>
        <v/>
      </c>
      <c r="G114" s="6">
        <f>IF(OR(Данные!A114="",NOT(ISNUMBER(Данные!E114)),NOT(ISNUMBER(Данные!F114)),Данные!F114=0),"",ROUND(B114*Данные!K114+F114,0))</f>
        <v/>
      </c>
      <c r="H114" s="6">
        <f>IF(OR(Данные!A114="",NOT(ISNUMBER(Данные!E114)),NOT(ISNUMBER(Данные!F114)),Данные!F114=0),"",G114+Данные!N114)</f>
        <v/>
      </c>
      <c r="I114" s="6">
        <f>IF(OR(Данные!A114="",NOT(ISNUMBER(Данные!E114)),NOT(ISNUMBER(Данные!F114)),Данные!F114=0),"",F114+Данные!N114)</f>
        <v/>
      </c>
      <c r="J114" s="6">
        <f>IF(OR(OR(Данные!A114="",NOT(ISNUMBER(Данные!E114)),NOT(ISNUMBER(Данные!F114)),Данные!F114=0),B114=0),"",ROUND(D114/B114,1))</f>
        <v/>
      </c>
      <c r="K114" s="7">
        <f>IF(OR(OR(Данные!A114="",NOT(ISNUMBER(Данные!E114)),NOT(ISNUMBER(Данные!F114)),Данные!F114=0),I114=0),"",D114/I114)</f>
        <v/>
      </c>
      <c r="L114" s="6">
        <f>IF(OR(Данные!A114="",NOT(ISNUMBER(Данные!E114)),NOT(ISNUMBER(Данные!F114)),Данные!F114=0),"",IF(E114&gt;=G114,0,MAX(Данные!M114,CEILING(H114-E114,Данные!L114))))</f>
        <v/>
      </c>
    </row>
    <row r="115">
      <c r="A115" s="6">
        <f>IF(OR(Данные!A115="",NOT(ISNUMBER(Данные!E115)),NOT(ISNUMBER(Данные!F115)),Данные!F115=0),"",Данные!A115)</f>
        <v/>
      </c>
      <c r="B115" s="6">
        <f>IF(OR(Данные!A115="",NOT(ISNUMBER(Данные!E115)),NOT(ISNUMBER(Данные!F115)),Данные!F115=0),"",Данные!E115/Данные!F115)</f>
        <v/>
      </c>
      <c r="C115" s="6">
        <f>IF(OR(Данные!A115="",NOT(ISNUMBER(Данные!E115)),NOT(ISNUMBER(Данные!F115)),Данные!F115=0),"",B115*0.3)</f>
        <v/>
      </c>
      <c r="D115" s="6">
        <f>IF(OR(Данные!A115="",NOT(ISNUMBER(Данные!E115)),NOT(ISNUMBER(Данные!F115)),Данные!F115=0),"",Данные!G115)</f>
        <v/>
      </c>
      <c r="E115" s="6">
        <f>IF(OR(Данные!A115="",NOT(ISNUMBER(Данные!E115)),NOT(ISNUMBER(Данные!F115)),Данные!F115=0),"",Данные!G115-Данные!H115-Данные!I115+Данные!J115)</f>
        <v/>
      </c>
      <c r="F115" s="6">
        <f>IF(OR(Данные!A115="",NOT(ISNUMBER(Данные!E115)),NOT(ISNUMBER(Данные!F115)),Данные!F115=0),"",ROUND(Настройки!$B$3*C115*SQRT(Данные!K115),0))</f>
        <v/>
      </c>
      <c r="G115" s="6">
        <f>IF(OR(Данные!A115="",NOT(ISNUMBER(Данные!E115)),NOT(ISNUMBER(Данные!F115)),Данные!F115=0),"",ROUND(B115*Данные!K115+F115,0))</f>
        <v/>
      </c>
      <c r="H115" s="6">
        <f>IF(OR(Данные!A115="",NOT(ISNUMBER(Данные!E115)),NOT(ISNUMBER(Данные!F115)),Данные!F115=0),"",G115+Данные!N115)</f>
        <v/>
      </c>
      <c r="I115" s="6">
        <f>IF(OR(Данные!A115="",NOT(ISNUMBER(Данные!E115)),NOT(ISNUMBER(Данные!F115)),Данные!F115=0),"",F115+Данные!N115)</f>
        <v/>
      </c>
      <c r="J115" s="6">
        <f>IF(OR(OR(Данные!A115="",NOT(ISNUMBER(Данные!E115)),NOT(ISNUMBER(Данные!F115)),Данные!F115=0),B115=0),"",ROUND(D115/B115,1))</f>
        <v/>
      </c>
      <c r="K115" s="7">
        <f>IF(OR(OR(Данные!A115="",NOT(ISNUMBER(Данные!E115)),NOT(ISNUMBER(Данные!F115)),Данные!F115=0),I115=0),"",D115/I115)</f>
        <v/>
      </c>
      <c r="L115" s="6">
        <f>IF(OR(Данные!A115="",NOT(ISNUMBER(Данные!E115)),NOT(ISNUMBER(Данные!F115)),Данные!F115=0),"",IF(E115&gt;=G115,0,MAX(Данные!M115,CEILING(H115-E115,Данные!L115))))</f>
        <v/>
      </c>
    </row>
    <row r="116">
      <c r="A116" s="6">
        <f>IF(OR(Данные!A116="",NOT(ISNUMBER(Данные!E116)),NOT(ISNUMBER(Данные!F116)),Данные!F116=0),"",Данные!A116)</f>
        <v/>
      </c>
      <c r="B116" s="6">
        <f>IF(OR(Данные!A116="",NOT(ISNUMBER(Данные!E116)),NOT(ISNUMBER(Данные!F116)),Данные!F116=0),"",Данные!E116/Данные!F116)</f>
        <v/>
      </c>
      <c r="C116" s="6">
        <f>IF(OR(Данные!A116="",NOT(ISNUMBER(Данные!E116)),NOT(ISNUMBER(Данные!F116)),Данные!F116=0),"",B116*0.3)</f>
        <v/>
      </c>
      <c r="D116" s="6">
        <f>IF(OR(Данные!A116="",NOT(ISNUMBER(Данные!E116)),NOT(ISNUMBER(Данные!F116)),Данные!F116=0),"",Данные!G116)</f>
        <v/>
      </c>
      <c r="E116" s="6">
        <f>IF(OR(Данные!A116="",NOT(ISNUMBER(Данные!E116)),NOT(ISNUMBER(Данные!F116)),Данные!F116=0),"",Данные!G116-Данные!H116-Данные!I116+Данные!J116)</f>
        <v/>
      </c>
      <c r="F116" s="6">
        <f>IF(OR(Данные!A116="",NOT(ISNUMBER(Данные!E116)),NOT(ISNUMBER(Данные!F116)),Данные!F116=0),"",ROUND(Настройки!$B$3*C116*SQRT(Данные!K116),0))</f>
        <v/>
      </c>
      <c r="G116" s="6">
        <f>IF(OR(Данные!A116="",NOT(ISNUMBER(Данные!E116)),NOT(ISNUMBER(Данные!F116)),Данные!F116=0),"",ROUND(B116*Данные!K116+F116,0))</f>
        <v/>
      </c>
      <c r="H116" s="6">
        <f>IF(OR(Данные!A116="",NOT(ISNUMBER(Данные!E116)),NOT(ISNUMBER(Данные!F116)),Данные!F116=0),"",G116+Данные!N116)</f>
        <v/>
      </c>
      <c r="I116" s="6">
        <f>IF(OR(Данные!A116="",NOT(ISNUMBER(Данные!E116)),NOT(ISNUMBER(Данные!F116)),Данные!F116=0),"",F116+Данные!N116)</f>
        <v/>
      </c>
      <c r="J116" s="6">
        <f>IF(OR(OR(Данные!A116="",NOT(ISNUMBER(Данные!E116)),NOT(ISNUMBER(Данные!F116)),Данные!F116=0),B116=0),"",ROUND(D116/B116,1))</f>
        <v/>
      </c>
      <c r="K116" s="7">
        <f>IF(OR(OR(Данные!A116="",NOT(ISNUMBER(Данные!E116)),NOT(ISNUMBER(Данные!F116)),Данные!F116=0),I116=0),"",D116/I116)</f>
        <v/>
      </c>
      <c r="L116" s="6">
        <f>IF(OR(Данные!A116="",NOT(ISNUMBER(Данные!E116)),NOT(ISNUMBER(Данные!F116)),Данные!F116=0),"",IF(E116&gt;=G116,0,MAX(Данные!M116,CEILING(H116-E116,Данные!L116))))</f>
        <v/>
      </c>
    </row>
    <row r="117">
      <c r="A117" s="6">
        <f>IF(OR(Данные!A117="",NOT(ISNUMBER(Данные!E117)),NOT(ISNUMBER(Данные!F117)),Данные!F117=0),"",Данные!A117)</f>
        <v/>
      </c>
      <c r="B117" s="6">
        <f>IF(OR(Данные!A117="",NOT(ISNUMBER(Данные!E117)),NOT(ISNUMBER(Данные!F117)),Данные!F117=0),"",Данные!E117/Данные!F117)</f>
        <v/>
      </c>
      <c r="C117" s="6">
        <f>IF(OR(Данные!A117="",NOT(ISNUMBER(Данные!E117)),NOT(ISNUMBER(Данные!F117)),Данные!F117=0),"",B117*0.3)</f>
        <v/>
      </c>
      <c r="D117" s="6">
        <f>IF(OR(Данные!A117="",NOT(ISNUMBER(Данные!E117)),NOT(ISNUMBER(Данные!F117)),Данные!F117=0),"",Данные!G117)</f>
        <v/>
      </c>
      <c r="E117" s="6">
        <f>IF(OR(Данные!A117="",NOT(ISNUMBER(Данные!E117)),NOT(ISNUMBER(Данные!F117)),Данные!F117=0),"",Данные!G117-Данные!H117-Данные!I117+Данные!J117)</f>
        <v/>
      </c>
      <c r="F117" s="6">
        <f>IF(OR(Данные!A117="",NOT(ISNUMBER(Данные!E117)),NOT(ISNUMBER(Данные!F117)),Данные!F117=0),"",ROUND(Настройки!$B$3*C117*SQRT(Данные!K117),0))</f>
        <v/>
      </c>
      <c r="G117" s="6">
        <f>IF(OR(Данные!A117="",NOT(ISNUMBER(Данные!E117)),NOT(ISNUMBER(Данные!F117)),Данные!F117=0),"",ROUND(B117*Данные!K117+F117,0))</f>
        <v/>
      </c>
      <c r="H117" s="6">
        <f>IF(OR(Данные!A117="",NOT(ISNUMBER(Данные!E117)),NOT(ISNUMBER(Данные!F117)),Данные!F117=0),"",G117+Данные!N117)</f>
        <v/>
      </c>
      <c r="I117" s="6">
        <f>IF(OR(Данные!A117="",NOT(ISNUMBER(Данные!E117)),NOT(ISNUMBER(Данные!F117)),Данные!F117=0),"",F117+Данные!N117)</f>
        <v/>
      </c>
      <c r="J117" s="6">
        <f>IF(OR(OR(Данные!A117="",NOT(ISNUMBER(Данные!E117)),NOT(ISNUMBER(Данные!F117)),Данные!F117=0),B117=0),"",ROUND(D117/B117,1))</f>
        <v/>
      </c>
      <c r="K117" s="7">
        <f>IF(OR(OR(Данные!A117="",NOT(ISNUMBER(Данные!E117)),NOT(ISNUMBER(Данные!F117)),Данные!F117=0),I117=0),"",D117/I117)</f>
        <v/>
      </c>
      <c r="L117" s="6">
        <f>IF(OR(Данные!A117="",NOT(ISNUMBER(Данные!E117)),NOT(ISNUMBER(Данные!F117)),Данные!F117=0),"",IF(E117&gt;=G117,0,MAX(Данные!M117,CEILING(H117-E117,Данные!L117))))</f>
        <v/>
      </c>
    </row>
    <row r="118">
      <c r="A118" s="6">
        <f>IF(OR(Данные!A118="",NOT(ISNUMBER(Данные!E118)),NOT(ISNUMBER(Данные!F118)),Данные!F118=0),"",Данные!A118)</f>
        <v/>
      </c>
      <c r="B118" s="6">
        <f>IF(OR(Данные!A118="",NOT(ISNUMBER(Данные!E118)),NOT(ISNUMBER(Данные!F118)),Данные!F118=0),"",Данные!E118/Данные!F118)</f>
        <v/>
      </c>
      <c r="C118" s="6">
        <f>IF(OR(Данные!A118="",NOT(ISNUMBER(Данные!E118)),NOT(ISNUMBER(Данные!F118)),Данные!F118=0),"",B118*0.3)</f>
        <v/>
      </c>
      <c r="D118" s="6">
        <f>IF(OR(Данные!A118="",NOT(ISNUMBER(Данные!E118)),NOT(ISNUMBER(Данные!F118)),Данные!F118=0),"",Данные!G118)</f>
        <v/>
      </c>
      <c r="E118" s="6">
        <f>IF(OR(Данные!A118="",NOT(ISNUMBER(Данные!E118)),NOT(ISNUMBER(Данные!F118)),Данные!F118=0),"",Данные!G118-Данные!H118-Данные!I118+Данные!J118)</f>
        <v/>
      </c>
      <c r="F118" s="6">
        <f>IF(OR(Данные!A118="",NOT(ISNUMBER(Данные!E118)),NOT(ISNUMBER(Данные!F118)),Данные!F118=0),"",ROUND(Настройки!$B$3*C118*SQRT(Данные!K118),0))</f>
        <v/>
      </c>
      <c r="G118" s="6">
        <f>IF(OR(Данные!A118="",NOT(ISNUMBER(Данные!E118)),NOT(ISNUMBER(Данные!F118)),Данные!F118=0),"",ROUND(B118*Данные!K118+F118,0))</f>
        <v/>
      </c>
      <c r="H118" s="6">
        <f>IF(OR(Данные!A118="",NOT(ISNUMBER(Данные!E118)),NOT(ISNUMBER(Данные!F118)),Данные!F118=0),"",G118+Данные!N118)</f>
        <v/>
      </c>
      <c r="I118" s="6">
        <f>IF(OR(Данные!A118="",NOT(ISNUMBER(Данные!E118)),NOT(ISNUMBER(Данные!F118)),Данные!F118=0),"",F118+Данные!N118)</f>
        <v/>
      </c>
      <c r="J118" s="6">
        <f>IF(OR(OR(Данные!A118="",NOT(ISNUMBER(Данные!E118)),NOT(ISNUMBER(Данные!F118)),Данные!F118=0),B118=0),"",ROUND(D118/B118,1))</f>
        <v/>
      </c>
      <c r="K118" s="7">
        <f>IF(OR(OR(Данные!A118="",NOT(ISNUMBER(Данные!E118)),NOT(ISNUMBER(Данные!F118)),Данные!F118=0),I118=0),"",D118/I118)</f>
        <v/>
      </c>
      <c r="L118" s="6">
        <f>IF(OR(Данные!A118="",NOT(ISNUMBER(Данные!E118)),NOT(ISNUMBER(Данные!F118)),Данные!F118=0),"",IF(E118&gt;=G118,0,MAX(Данные!M118,CEILING(H118-E118,Данные!L118))))</f>
        <v/>
      </c>
    </row>
    <row r="119">
      <c r="A119" s="6">
        <f>IF(OR(Данные!A119="",NOT(ISNUMBER(Данные!E119)),NOT(ISNUMBER(Данные!F119)),Данные!F119=0),"",Данные!A119)</f>
        <v/>
      </c>
      <c r="B119" s="6">
        <f>IF(OR(Данные!A119="",NOT(ISNUMBER(Данные!E119)),NOT(ISNUMBER(Данные!F119)),Данные!F119=0),"",Данные!E119/Данные!F119)</f>
        <v/>
      </c>
      <c r="C119" s="6">
        <f>IF(OR(Данные!A119="",NOT(ISNUMBER(Данные!E119)),NOT(ISNUMBER(Данные!F119)),Данные!F119=0),"",B119*0.3)</f>
        <v/>
      </c>
      <c r="D119" s="6">
        <f>IF(OR(Данные!A119="",NOT(ISNUMBER(Данные!E119)),NOT(ISNUMBER(Данные!F119)),Данные!F119=0),"",Данные!G119)</f>
        <v/>
      </c>
      <c r="E119" s="6">
        <f>IF(OR(Данные!A119="",NOT(ISNUMBER(Данные!E119)),NOT(ISNUMBER(Данные!F119)),Данные!F119=0),"",Данные!G119-Данные!H119-Данные!I119+Данные!J119)</f>
        <v/>
      </c>
      <c r="F119" s="6">
        <f>IF(OR(Данные!A119="",NOT(ISNUMBER(Данные!E119)),NOT(ISNUMBER(Данные!F119)),Данные!F119=0),"",ROUND(Настройки!$B$3*C119*SQRT(Данные!K119),0))</f>
        <v/>
      </c>
      <c r="G119" s="6">
        <f>IF(OR(Данные!A119="",NOT(ISNUMBER(Данные!E119)),NOT(ISNUMBER(Данные!F119)),Данные!F119=0),"",ROUND(B119*Данные!K119+F119,0))</f>
        <v/>
      </c>
      <c r="H119" s="6">
        <f>IF(OR(Данные!A119="",NOT(ISNUMBER(Данные!E119)),NOT(ISNUMBER(Данные!F119)),Данные!F119=0),"",G119+Данные!N119)</f>
        <v/>
      </c>
      <c r="I119" s="6">
        <f>IF(OR(Данные!A119="",NOT(ISNUMBER(Данные!E119)),NOT(ISNUMBER(Данные!F119)),Данные!F119=0),"",F119+Данные!N119)</f>
        <v/>
      </c>
      <c r="J119" s="6">
        <f>IF(OR(OR(Данные!A119="",NOT(ISNUMBER(Данные!E119)),NOT(ISNUMBER(Данные!F119)),Данные!F119=0),B119=0),"",ROUND(D119/B119,1))</f>
        <v/>
      </c>
      <c r="K119" s="7">
        <f>IF(OR(OR(Данные!A119="",NOT(ISNUMBER(Данные!E119)),NOT(ISNUMBER(Данные!F119)),Данные!F119=0),I119=0),"",D119/I119)</f>
        <v/>
      </c>
      <c r="L119" s="6">
        <f>IF(OR(Данные!A119="",NOT(ISNUMBER(Данные!E119)),NOT(ISNUMBER(Данные!F119)),Данные!F119=0),"",IF(E119&gt;=G119,0,MAX(Данные!M119,CEILING(H119-E119,Данные!L119))))</f>
        <v/>
      </c>
    </row>
    <row r="120">
      <c r="A120" s="6">
        <f>IF(OR(Данные!A120="",NOT(ISNUMBER(Данные!E120)),NOT(ISNUMBER(Данные!F120)),Данные!F120=0),"",Данные!A120)</f>
        <v/>
      </c>
      <c r="B120" s="6">
        <f>IF(OR(Данные!A120="",NOT(ISNUMBER(Данные!E120)),NOT(ISNUMBER(Данные!F120)),Данные!F120=0),"",Данные!E120/Данные!F120)</f>
        <v/>
      </c>
      <c r="C120" s="6">
        <f>IF(OR(Данные!A120="",NOT(ISNUMBER(Данные!E120)),NOT(ISNUMBER(Данные!F120)),Данные!F120=0),"",B120*0.3)</f>
        <v/>
      </c>
      <c r="D120" s="6">
        <f>IF(OR(Данные!A120="",NOT(ISNUMBER(Данные!E120)),NOT(ISNUMBER(Данные!F120)),Данные!F120=0),"",Данные!G120)</f>
        <v/>
      </c>
      <c r="E120" s="6">
        <f>IF(OR(Данные!A120="",NOT(ISNUMBER(Данные!E120)),NOT(ISNUMBER(Данные!F120)),Данные!F120=0),"",Данные!G120-Данные!H120-Данные!I120+Данные!J120)</f>
        <v/>
      </c>
      <c r="F120" s="6">
        <f>IF(OR(Данные!A120="",NOT(ISNUMBER(Данные!E120)),NOT(ISNUMBER(Данные!F120)),Данные!F120=0),"",ROUND(Настройки!$B$3*C120*SQRT(Данные!K120),0))</f>
        <v/>
      </c>
      <c r="G120" s="6">
        <f>IF(OR(Данные!A120="",NOT(ISNUMBER(Данные!E120)),NOT(ISNUMBER(Данные!F120)),Данные!F120=0),"",ROUND(B120*Данные!K120+F120,0))</f>
        <v/>
      </c>
      <c r="H120" s="6">
        <f>IF(OR(Данные!A120="",NOT(ISNUMBER(Данные!E120)),NOT(ISNUMBER(Данные!F120)),Данные!F120=0),"",G120+Данные!N120)</f>
        <v/>
      </c>
      <c r="I120" s="6">
        <f>IF(OR(Данные!A120="",NOT(ISNUMBER(Данные!E120)),NOT(ISNUMBER(Данные!F120)),Данные!F120=0),"",F120+Данные!N120)</f>
        <v/>
      </c>
      <c r="J120" s="6">
        <f>IF(OR(OR(Данные!A120="",NOT(ISNUMBER(Данные!E120)),NOT(ISNUMBER(Данные!F120)),Данные!F120=0),B120=0),"",ROUND(D120/B120,1))</f>
        <v/>
      </c>
      <c r="K120" s="7">
        <f>IF(OR(OR(Данные!A120="",NOT(ISNUMBER(Данные!E120)),NOT(ISNUMBER(Данные!F120)),Данные!F120=0),I120=0),"",D120/I120)</f>
        <v/>
      </c>
      <c r="L120" s="6">
        <f>IF(OR(Данные!A120="",NOT(ISNUMBER(Данные!E120)),NOT(ISNUMBER(Данные!F120)),Данные!F120=0),"",IF(E120&gt;=G120,0,MAX(Данные!M120,CEILING(H120-E120,Данные!L120))))</f>
        <v/>
      </c>
    </row>
    <row r="121">
      <c r="A121" s="6">
        <f>IF(OR(Данные!A121="",NOT(ISNUMBER(Данные!E121)),NOT(ISNUMBER(Данные!F121)),Данные!F121=0),"",Данные!A121)</f>
        <v/>
      </c>
      <c r="B121" s="6">
        <f>IF(OR(Данные!A121="",NOT(ISNUMBER(Данные!E121)),NOT(ISNUMBER(Данные!F121)),Данные!F121=0),"",Данные!E121/Данные!F121)</f>
        <v/>
      </c>
      <c r="C121" s="6">
        <f>IF(OR(Данные!A121="",NOT(ISNUMBER(Данные!E121)),NOT(ISNUMBER(Данные!F121)),Данные!F121=0),"",B121*0.3)</f>
        <v/>
      </c>
      <c r="D121" s="6">
        <f>IF(OR(Данные!A121="",NOT(ISNUMBER(Данные!E121)),NOT(ISNUMBER(Данные!F121)),Данные!F121=0),"",Данные!G121)</f>
        <v/>
      </c>
      <c r="E121" s="6">
        <f>IF(OR(Данные!A121="",NOT(ISNUMBER(Данные!E121)),NOT(ISNUMBER(Данные!F121)),Данные!F121=0),"",Данные!G121-Данные!H121-Данные!I121+Данные!J121)</f>
        <v/>
      </c>
      <c r="F121" s="6">
        <f>IF(OR(Данные!A121="",NOT(ISNUMBER(Данные!E121)),NOT(ISNUMBER(Данные!F121)),Данные!F121=0),"",ROUND(Настройки!$B$3*C121*SQRT(Данные!K121),0))</f>
        <v/>
      </c>
      <c r="G121" s="6">
        <f>IF(OR(Данные!A121="",NOT(ISNUMBER(Данные!E121)),NOT(ISNUMBER(Данные!F121)),Данные!F121=0),"",ROUND(B121*Данные!K121+F121,0))</f>
        <v/>
      </c>
      <c r="H121" s="6">
        <f>IF(OR(Данные!A121="",NOT(ISNUMBER(Данные!E121)),NOT(ISNUMBER(Данные!F121)),Данные!F121=0),"",G121+Данные!N121)</f>
        <v/>
      </c>
      <c r="I121" s="6">
        <f>IF(OR(Данные!A121="",NOT(ISNUMBER(Данные!E121)),NOT(ISNUMBER(Данные!F121)),Данные!F121=0),"",F121+Данные!N121)</f>
        <v/>
      </c>
      <c r="J121" s="6">
        <f>IF(OR(OR(Данные!A121="",NOT(ISNUMBER(Данные!E121)),NOT(ISNUMBER(Данные!F121)),Данные!F121=0),B121=0),"",ROUND(D121/B121,1))</f>
        <v/>
      </c>
      <c r="K121" s="7">
        <f>IF(OR(OR(Данные!A121="",NOT(ISNUMBER(Данные!E121)),NOT(ISNUMBER(Данные!F121)),Данные!F121=0),I121=0),"",D121/I121)</f>
        <v/>
      </c>
      <c r="L121" s="6">
        <f>IF(OR(Данные!A121="",NOT(ISNUMBER(Данные!E121)),NOT(ISNUMBER(Данные!F121)),Данные!F121=0),"",IF(E121&gt;=G121,0,MAX(Данные!M121,CEILING(H121-E121,Данные!L121))))</f>
        <v/>
      </c>
    </row>
    <row r="122">
      <c r="A122" s="6">
        <f>IF(OR(Данные!A122="",NOT(ISNUMBER(Данные!E122)),NOT(ISNUMBER(Данные!F122)),Данные!F122=0),"",Данные!A122)</f>
        <v/>
      </c>
      <c r="B122" s="6">
        <f>IF(OR(Данные!A122="",NOT(ISNUMBER(Данные!E122)),NOT(ISNUMBER(Данные!F122)),Данные!F122=0),"",Данные!E122/Данные!F122)</f>
        <v/>
      </c>
      <c r="C122" s="6">
        <f>IF(OR(Данные!A122="",NOT(ISNUMBER(Данные!E122)),NOT(ISNUMBER(Данные!F122)),Данные!F122=0),"",B122*0.3)</f>
        <v/>
      </c>
      <c r="D122" s="6">
        <f>IF(OR(Данные!A122="",NOT(ISNUMBER(Данные!E122)),NOT(ISNUMBER(Данные!F122)),Данные!F122=0),"",Данные!G122)</f>
        <v/>
      </c>
      <c r="E122" s="6">
        <f>IF(OR(Данные!A122="",NOT(ISNUMBER(Данные!E122)),NOT(ISNUMBER(Данные!F122)),Данные!F122=0),"",Данные!G122-Данные!H122-Данные!I122+Данные!J122)</f>
        <v/>
      </c>
      <c r="F122" s="6">
        <f>IF(OR(Данные!A122="",NOT(ISNUMBER(Данные!E122)),NOT(ISNUMBER(Данные!F122)),Данные!F122=0),"",ROUND(Настройки!$B$3*C122*SQRT(Данные!K122),0))</f>
        <v/>
      </c>
      <c r="G122" s="6">
        <f>IF(OR(Данные!A122="",NOT(ISNUMBER(Данные!E122)),NOT(ISNUMBER(Данные!F122)),Данные!F122=0),"",ROUND(B122*Данные!K122+F122,0))</f>
        <v/>
      </c>
      <c r="H122" s="6">
        <f>IF(OR(Данные!A122="",NOT(ISNUMBER(Данные!E122)),NOT(ISNUMBER(Данные!F122)),Данные!F122=0),"",G122+Данные!N122)</f>
        <v/>
      </c>
      <c r="I122" s="6">
        <f>IF(OR(Данные!A122="",NOT(ISNUMBER(Данные!E122)),NOT(ISNUMBER(Данные!F122)),Данные!F122=0),"",F122+Данные!N122)</f>
        <v/>
      </c>
      <c r="J122" s="6">
        <f>IF(OR(OR(Данные!A122="",NOT(ISNUMBER(Данные!E122)),NOT(ISNUMBER(Данные!F122)),Данные!F122=0),B122=0),"",ROUND(D122/B122,1))</f>
        <v/>
      </c>
      <c r="K122" s="7">
        <f>IF(OR(OR(Данные!A122="",NOT(ISNUMBER(Данные!E122)),NOT(ISNUMBER(Данные!F122)),Данные!F122=0),I122=0),"",D122/I122)</f>
        <v/>
      </c>
      <c r="L122" s="6">
        <f>IF(OR(Данные!A122="",NOT(ISNUMBER(Данные!E122)),NOT(ISNUMBER(Данные!F122)),Данные!F122=0),"",IF(E122&gt;=G122,0,MAX(Данные!M122,CEILING(H122-E122,Данные!L122))))</f>
        <v/>
      </c>
    </row>
    <row r="123">
      <c r="A123" s="6">
        <f>IF(OR(Данные!A123="",NOT(ISNUMBER(Данные!E123)),NOT(ISNUMBER(Данные!F123)),Данные!F123=0),"",Данные!A123)</f>
        <v/>
      </c>
      <c r="B123" s="6">
        <f>IF(OR(Данные!A123="",NOT(ISNUMBER(Данные!E123)),NOT(ISNUMBER(Данные!F123)),Данные!F123=0),"",Данные!E123/Данные!F123)</f>
        <v/>
      </c>
      <c r="C123" s="6">
        <f>IF(OR(Данные!A123="",NOT(ISNUMBER(Данные!E123)),NOT(ISNUMBER(Данные!F123)),Данные!F123=0),"",B123*0.3)</f>
        <v/>
      </c>
      <c r="D123" s="6">
        <f>IF(OR(Данные!A123="",NOT(ISNUMBER(Данные!E123)),NOT(ISNUMBER(Данные!F123)),Данные!F123=0),"",Данные!G123)</f>
        <v/>
      </c>
      <c r="E123" s="6">
        <f>IF(OR(Данные!A123="",NOT(ISNUMBER(Данные!E123)),NOT(ISNUMBER(Данные!F123)),Данные!F123=0),"",Данные!G123-Данные!H123-Данные!I123+Данные!J123)</f>
        <v/>
      </c>
      <c r="F123" s="6">
        <f>IF(OR(Данные!A123="",NOT(ISNUMBER(Данные!E123)),NOT(ISNUMBER(Данные!F123)),Данные!F123=0),"",ROUND(Настройки!$B$3*C123*SQRT(Данные!K123),0))</f>
        <v/>
      </c>
      <c r="G123" s="6">
        <f>IF(OR(Данные!A123="",NOT(ISNUMBER(Данные!E123)),NOT(ISNUMBER(Данные!F123)),Данные!F123=0),"",ROUND(B123*Данные!K123+F123,0))</f>
        <v/>
      </c>
      <c r="H123" s="6">
        <f>IF(OR(Данные!A123="",NOT(ISNUMBER(Данные!E123)),NOT(ISNUMBER(Данные!F123)),Данные!F123=0),"",G123+Данные!N123)</f>
        <v/>
      </c>
      <c r="I123" s="6">
        <f>IF(OR(Данные!A123="",NOT(ISNUMBER(Данные!E123)),NOT(ISNUMBER(Данные!F123)),Данные!F123=0),"",F123+Данные!N123)</f>
        <v/>
      </c>
      <c r="J123" s="6">
        <f>IF(OR(OR(Данные!A123="",NOT(ISNUMBER(Данные!E123)),NOT(ISNUMBER(Данные!F123)),Данные!F123=0),B123=0),"",ROUND(D123/B123,1))</f>
        <v/>
      </c>
      <c r="K123" s="7">
        <f>IF(OR(OR(Данные!A123="",NOT(ISNUMBER(Данные!E123)),NOT(ISNUMBER(Данные!F123)),Данные!F123=0),I123=0),"",D123/I123)</f>
        <v/>
      </c>
      <c r="L123" s="6">
        <f>IF(OR(Данные!A123="",NOT(ISNUMBER(Данные!E123)),NOT(ISNUMBER(Данные!F123)),Данные!F123=0),"",IF(E123&gt;=G123,0,MAX(Данные!M123,CEILING(H123-E123,Данные!L123))))</f>
        <v/>
      </c>
    </row>
    <row r="124">
      <c r="A124" s="6">
        <f>IF(OR(Данные!A124="",NOT(ISNUMBER(Данные!E124)),NOT(ISNUMBER(Данные!F124)),Данные!F124=0),"",Данные!A124)</f>
        <v/>
      </c>
      <c r="B124" s="6">
        <f>IF(OR(Данные!A124="",NOT(ISNUMBER(Данные!E124)),NOT(ISNUMBER(Данные!F124)),Данные!F124=0),"",Данные!E124/Данные!F124)</f>
        <v/>
      </c>
      <c r="C124" s="6">
        <f>IF(OR(Данные!A124="",NOT(ISNUMBER(Данные!E124)),NOT(ISNUMBER(Данные!F124)),Данные!F124=0),"",B124*0.3)</f>
        <v/>
      </c>
      <c r="D124" s="6">
        <f>IF(OR(Данные!A124="",NOT(ISNUMBER(Данные!E124)),NOT(ISNUMBER(Данные!F124)),Данные!F124=0),"",Данные!G124)</f>
        <v/>
      </c>
      <c r="E124" s="6">
        <f>IF(OR(Данные!A124="",NOT(ISNUMBER(Данные!E124)),NOT(ISNUMBER(Данные!F124)),Данные!F124=0),"",Данные!G124-Данные!H124-Данные!I124+Данные!J124)</f>
        <v/>
      </c>
      <c r="F124" s="6">
        <f>IF(OR(Данные!A124="",NOT(ISNUMBER(Данные!E124)),NOT(ISNUMBER(Данные!F124)),Данные!F124=0),"",ROUND(Настройки!$B$3*C124*SQRT(Данные!K124),0))</f>
        <v/>
      </c>
      <c r="G124" s="6">
        <f>IF(OR(Данные!A124="",NOT(ISNUMBER(Данные!E124)),NOT(ISNUMBER(Данные!F124)),Данные!F124=0),"",ROUND(B124*Данные!K124+F124,0))</f>
        <v/>
      </c>
      <c r="H124" s="6">
        <f>IF(OR(Данные!A124="",NOT(ISNUMBER(Данные!E124)),NOT(ISNUMBER(Данные!F124)),Данные!F124=0),"",G124+Данные!N124)</f>
        <v/>
      </c>
      <c r="I124" s="6">
        <f>IF(OR(Данные!A124="",NOT(ISNUMBER(Данные!E124)),NOT(ISNUMBER(Данные!F124)),Данные!F124=0),"",F124+Данные!N124)</f>
        <v/>
      </c>
      <c r="J124" s="6">
        <f>IF(OR(OR(Данные!A124="",NOT(ISNUMBER(Данные!E124)),NOT(ISNUMBER(Данные!F124)),Данные!F124=0),B124=0),"",ROUND(D124/B124,1))</f>
        <v/>
      </c>
      <c r="K124" s="7">
        <f>IF(OR(OR(Данные!A124="",NOT(ISNUMBER(Данные!E124)),NOT(ISNUMBER(Данные!F124)),Данные!F124=0),I124=0),"",D124/I124)</f>
        <v/>
      </c>
      <c r="L124" s="6">
        <f>IF(OR(Данные!A124="",NOT(ISNUMBER(Данные!E124)),NOT(ISNUMBER(Данные!F124)),Данные!F124=0),"",IF(E124&gt;=G124,0,MAX(Данные!M124,CEILING(H124-E124,Данные!L124))))</f>
        <v/>
      </c>
    </row>
    <row r="125">
      <c r="A125" s="6">
        <f>IF(OR(Данные!A125="",NOT(ISNUMBER(Данные!E125)),NOT(ISNUMBER(Данные!F125)),Данные!F125=0),"",Данные!A125)</f>
        <v/>
      </c>
      <c r="B125" s="6">
        <f>IF(OR(Данные!A125="",NOT(ISNUMBER(Данные!E125)),NOT(ISNUMBER(Данные!F125)),Данные!F125=0),"",Данные!E125/Данные!F125)</f>
        <v/>
      </c>
      <c r="C125" s="6">
        <f>IF(OR(Данные!A125="",NOT(ISNUMBER(Данные!E125)),NOT(ISNUMBER(Данные!F125)),Данные!F125=0),"",B125*0.3)</f>
        <v/>
      </c>
      <c r="D125" s="6">
        <f>IF(OR(Данные!A125="",NOT(ISNUMBER(Данные!E125)),NOT(ISNUMBER(Данные!F125)),Данные!F125=0),"",Данные!G125)</f>
        <v/>
      </c>
      <c r="E125" s="6">
        <f>IF(OR(Данные!A125="",NOT(ISNUMBER(Данные!E125)),NOT(ISNUMBER(Данные!F125)),Данные!F125=0),"",Данные!G125-Данные!H125-Данные!I125+Данные!J125)</f>
        <v/>
      </c>
      <c r="F125" s="6">
        <f>IF(OR(Данные!A125="",NOT(ISNUMBER(Данные!E125)),NOT(ISNUMBER(Данные!F125)),Данные!F125=0),"",ROUND(Настройки!$B$3*C125*SQRT(Данные!K125),0))</f>
        <v/>
      </c>
      <c r="G125" s="6">
        <f>IF(OR(Данные!A125="",NOT(ISNUMBER(Данные!E125)),NOT(ISNUMBER(Данные!F125)),Данные!F125=0),"",ROUND(B125*Данные!K125+F125,0))</f>
        <v/>
      </c>
      <c r="H125" s="6">
        <f>IF(OR(Данные!A125="",NOT(ISNUMBER(Данные!E125)),NOT(ISNUMBER(Данные!F125)),Данные!F125=0),"",G125+Данные!N125)</f>
        <v/>
      </c>
      <c r="I125" s="6">
        <f>IF(OR(Данные!A125="",NOT(ISNUMBER(Данные!E125)),NOT(ISNUMBER(Данные!F125)),Данные!F125=0),"",F125+Данные!N125)</f>
        <v/>
      </c>
      <c r="J125" s="6">
        <f>IF(OR(OR(Данные!A125="",NOT(ISNUMBER(Данные!E125)),NOT(ISNUMBER(Данные!F125)),Данные!F125=0),B125=0),"",ROUND(D125/B125,1))</f>
        <v/>
      </c>
      <c r="K125" s="7">
        <f>IF(OR(OR(Данные!A125="",NOT(ISNUMBER(Данные!E125)),NOT(ISNUMBER(Данные!F125)),Данные!F125=0),I125=0),"",D125/I125)</f>
        <v/>
      </c>
      <c r="L125" s="6">
        <f>IF(OR(Данные!A125="",NOT(ISNUMBER(Данные!E125)),NOT(ISNUMBER(Данные!F125)),Данные!F125=0),"",IF(E125&gt;=G125,0,MAX(Данные!M125,CEILING(H125-E125,Данные!L125))))</f>
        <v/>
      </c>
    </row>
    <row r="126">
      <c r="A126" s="6">
        <f>IF(OR(Данные!A126="",NOT(ISNUMBER(Данные!E126)),NOT(ISNUMBER(Данные!F126)),Данные!F126=0),"",Данные!A126)</f>
        <v/>
      </c>
      <c r="B126" s="6">
        <f>IF(OR(Данные!A126="",NOT(ISNUMBER(Данные!E126)),NOT(ISNUMBER(Данные!F126)),Данные!F126=0),"",Данные!E126/Данные!F126)</f>
        <v/>
      </c>
      <c r="C126" s="6">
        <f>IF(OR(Данные!A126="",NOT(ISNUMBER(Данные!E126)),NOT(ISNUMBER(Данные!F126)),Данные!F126=0),"",B126*0.3)</f>
        <v/>
      </c>
      <c r="D126" s="6">
        <f>IF(OR(Данные!A126="",NOT(ISNUMBER(Данные!E126)),NOT(ISNUMBER(Данные!F126)),Данные!F126=0),"",Данные!G126)</f>
        <v/>
      </c>
      <c r="E126" s="6">
        <f>IF(OR(Данные!A126="",NOT(ISNUMBER(Данные!E126)),NOT(ISNUMBER(Данные!F126)),Данные!F126=0),"",Данные!G126-Данные!H126-Данные!I126+Данные!J126)</f>
        <v/>
      </c>
      <c r="F126" s="6">
        <f>IF(OR(Данные!A126="",NOT(ISNUMBER(Данные!E126)),NOT(ISNUMBER(Данные!F126)),Данные!F126=0),"",ROUND(Настройки!$B$3*C126*SQRT(Данные!K126),0))</f>
        <v/>
      </c>
      <c r="G126" s="6">
        <f>IF(OR(Данные!A126="",NOT(ISNUMBER(Данные!E126)),NOT(ISNUMBER(Данные!F126)),Данные!F126=0),"",ROUND(B126*Данные!K126+F126,0))</f>
        <v/>
      </c>
      <c r="H126" s="6">
        <f>IF(OR(Данные!A126="",NOT(ISNUMBER(Данные!E126)),NOT(ISNUMBER(Данные!F126)),Данные!F126=0),"",G126+Данные!N126)</f>
        <v/>
      </c>
      <c r="I126" s="6">
        <f>IF(OR(Данные!A126="",NOT(ISNUMBER(Данные!E126)),NOT(ISNUMBER(Данные!F126)),Данные!F126=0),"",F126+Данные!N126)</f>
        <v/>
      </c>
      <c r="J126" s="6">
        <f>IF(OR(OR(Данные!A126="",NOT(ISNUMBER(Данные!E126)),NOT(ISNUMBER(Данные!F126)),Данные!F126=0),B126=0),"",ROUND(D126/B126,1))</f>
        <v/>
      </c>
      <c r="K126" s="7">
        <f>IF(OR(OR(Данные!A126="",NOT(ISNUMBER(Данные!E126)),NOT(ISNUMBER(Данные!F126)),Данные!F126=0),I126=0),"",D126/I126)</f>
        <v/>
      </c>
      <c r="L126" s="6">
        <f>IF(OR(Данные!A126="",NOT(ISNUMBER(Данные!E126)),NOT(ISNUMBER(Данные!F126)),Данные!F126=0),"",IF(E126&gt;=G126,0,MAX(Данные!M126,CEILING(H126-E126,Данные!L126))))</f>
        <v/>
      </c>
    </row>
    <row r="127">
      <c r="A127" s="6">
        <f>IF(OR(Данные!A127="",NOT(ISNUMBER(Данные!E127)),NOT(ISNUMBER(Данные!F127)),Данные!F127=0),"",Данные!A127)</f>
        <v/>
      </c>
      <c r="B127" s="6">
        <f>IF(OR(Данные!A127="",NOT(ISNUMBER(Данные!E127)),NOT(ISNUMBER(Данные!F127)),Данные!F127=0),"",Данные!E127/Данные!F127)</f>
        <v/>
      </c>
      <c r="C127" s="6">
        <f>IF(OR(Данные!A127="",NOT(ISNUMBER(Данные!E127)),NOT(ISNUMBER(Данные!F127)),Данные!F127=0),"",B127*0.3)</f>
        <v/>
      </c>
      <c r="D127" s="6">
        <f>IF(OR(Данные!A127="",NOT(ISNUMBER(Данные!E127)),NOT(ISNUMBER(Данные!F127)),Данные!F127=0),"",Данные!G127)</f>
        <v/>
      </c>
      <c r="E127" s="6">
        <f>IF(OR(Данные!A127="",NOT(ISNUMBER(Данные!E127)),NOT(ISNUMBER(Данные!F127)),Данные!F127=0),"",Данные!G127-Данные!H127-Данные!I127+Данные!J127)</f>
        <v/>
      </c>
      <c r="F127" s="6">
        <f>IF(OR(Данные!A127="",NOT(ISNUMBER(Данные!E127)),NOT(ISNUMBER(Данные!F127)),Данные!F127=0),"",ROUND(Настройки!$B$3*C127*SQRT(Данные!K127),0))</f>
        <v/>
      </c>
      <c r="G127" s="6">
        <f>IF(OR(Данные!A127="",NOT(ISNUMBER(Данные!E127)),NOT(ISNUMBER(Данные!F127)),Данные!F127=0),"",ROUND(B127*Данные!K127+F127,0))</f>
        <v/>
      </c>
      <c r="H127" s="6">
        <f>IF(OR(Данные!A127="",NOT(ISNUMBER(Данные!E127)),NOT(ISNUMBER(Данные!F127)),Данные!F127=0),"",G127+Данные!N127)</f>
        <v/>
      </c>
      <c r="I127" s="6">
        <f>IF(OR(Данные!A127="",NOT(ISNUMBER(Данные!E127)),NOT(ISNUMBER(Данные!F127)),Данные!F127=0),"",F127+Данные!N127)</f>
        <v/>
      </c>
      <c r="J127" s="6">
        <f>IF(OR(OR(Данные!A127="",NOT(ISNUMBER(Данные!E127)),NOT(ISNUMBER(Данные!F127)),Данные!F127=0),B127=0),"",ROUND(D127/B127,1))</f>
        <v/>
      </c>
      <c r="K127" s="7">
        <f>IF(OR(OR(Данные!A127="",NOT(ISNUMBER(Данные!E127)),NOT(ISNUMBER(Данные!F127)),Данные!F127=0),I127=0),"",D127/I127)</f>
        <v/>
      </c>
      <c r="L127" s="6">
        <f>IF(OR(Данные!A127="",NOT(ISNUMBER(Данные!E127)),NOT(ISNUMBER(Данные!F127)),Данные!F127=0),"",IF(E127&gt;=G127,0,MAX(Данные!M127,CEILING(H127-E127,Данные!L127))))</f>
        <v/>
      </c>
    </row>
    <row r="128">
      <c r="A128" s="6">
        <f>IF(OR(Данные!A128="",NOT(ISNUMBER(Данные!E128)),NOT(ISNUMBER(Данные!F128)),Данные!F128=0),"",Данные!A128)</f>
        <v/>
      </c>
      <c r="B128" s="6">
        <f>IF(OR(Данные!A128="",NOT(ISNUMBER(Данные!E128)),NOT(ISNUMBER(Данные!F128)),Данные!F128=0),"",Данные!E128/Данные!F128)</f>
        <v/>
      </c>
      <c r="C128" s="6">
        <f>IF(OR(Данные!A128="",NOT(ISNUMBER(Данные!E128)),NOT(ISNUMBER(Данные!F128)),Данные!F128=0),"",B128*0.3)</f>
        <v/>
      </c>
      <c r="D128" s="6">
        <f>IF(OR(Данные!A128="",NOT(ISNUMBER(Данные!E128)),NOT(ISNUMBER(Данные!F128)),Данные!F128=0),"",Данные!G128)</f>
        <v/>
      </c>
      <c r="E128" s="6">
        <f>IF(OR(Данные!A128="",NOT(ISNUMBER(Данные!E128)),NOT(ISNUMBER(Данные!F128)),Данные!F128=0),"",Данные!G128-Данные!H128-Данные!I128+Данные!J128)</f>
        <v/>
      </c>
      <c r="F128" s="6">
        <f>IF(OR(Данные!A128="",NOT(ISNUMBER(Данные!E128)),NOT(ISNUMBER(Данные!F128)),Данные!F128=0),"",ROUND(Настройки!$B$3*C128*SQRT(Данные!K128),0))</f>
        <v/>
      </c>
      <c r="G128" s="6">
        <f>IF(OR(Данные!A128="",NOT(ISNUMBER(Данные!E128)),NOT(ISNUMBER(Данные!F128)),Данные!F128=0),"",ROUND(B128*Данные!K128+F128,0))</f>
        <v/>
      </c>
      <c r="H128" s="6">
        <f>IF(OR(Данные!A128="",NOT(ISNUMBER(Данные!E128)),NOT(ISNUMBER(Данные!F128)),Данные!F128=0),"",G128+Данные!N128)</f>
        <v/>
      </c>
      <c r="I128" s="6">
        <f>IF(OR(Данные!A128="",NOT(ISNUMBER(Данные!E128)),NOT(ISNUMBER(Данные!F128)),Данные!F128=0),"",F128+Данные!N128)</f>
        <v/>
      </c>
      <c r="J128" s="6">
        <f>IF(OR(OR(Данные!A128="",NOT(ISNUMBER(Данные!E128)),NOT(ISNUMBER(Данные!F128)),Данные!F128=0),B128=0),"",ROUND(D128/B128,1))</f>
        <v/>
      </c>
      <c r="K128" s="7">
        <f>IF(OR(OR(Данные!A128="",NOT(ISNUMBER(Данные!E128)),NOT(ISNUMBER(Данные!F128)),Данные!F128=0),I128=0),"",D128/I128)</f>
        <v/>
      </c>
      <c r="L128" s="6">
        <f>IF(OR(Данные!A128="",NOT(ISNUMBER(Данные!E128)),NOT(ISNUMBER(Данные!F128)),Данные!F128=0),"",IF(E128&gt;=G128,0,MAX(Данные!M128,CEILING(H128-E128,Данные!L128))))</f>
        <v/>
      </c>
    </row>
    <row r="129">
      <c r="A129" s="6">
        <f>IF(OR(Данные!A129="",NOT(ISNUMBER(Данные!E129)),NOT(ISNUMBER(Данные!F129)),Данные!F129=0),"",Данные!A129)</f>
        <v/>
      </c>
      <c r="B129" s="6">
        <f>IF(OR(Данные!A129="",NOT(ISNUMBER(Данные!E129)),NOT(ISNUMBER(Данные!F129)),Данные!F129=0),"",Данные!E129/Данные!F129)</f>
        <v/>
      </c>
      <c r="C129" s="6">
        <f>IF(OR(Данные!A129="",NOT(ISNUMBER(Данные!E129)),NOT(ISNUMBER(Данные!F129)),Данные!F129=0),"",B129*0.3)</f>
        <v/>
      </c>
      <c r="D129" s="6">
        <f>IF(OR(Данные!A129="",NOT(ISNUMBER(Данные!E129)),NOT(ISNUMBER(Данные!F129)),Данные!F129=0),"",Данные!G129)</f>
        <v/>
      </c>
      <c r="E129" s="6">
        <f>IF(OR(Данные!A129="",NOT(ISNUMBER(Данные!E129)),NOT(ISNUMBER(Данные!F129)),Данные!F129=0),"",Данные!G129-Данные!H129-Данные!I129+Данные!J129)</f>
        <v/>
      </c>
      <c r="F129" s="6">
        <f>IF(OR(Данные!A129="",NOT(ISNUMBER(Данные!E129)),NOT(ISNUMBER(Данные!F129)),Данные!F129=0),"",ROUND(Настройки!$B$3*C129*SQRT(Данные!K129),0))</f>
        <v/>
      </c>
      <c r="G129" s="6">
        <f>IF(OR(Данные!A129="",NOT(ISNUMBER(Данные!E129)),NOT(ISNUMBER(Данные!F129)),Данные!F129=0),"",ROUND(B129*Данные!K129+F129,0))</f>
        <v/>
      </c>
      <c r="H129" s="6">
        <f>IF(OR(Данные!A129="",NOT(ISNUMBER(Данные!E129)),NOT(ISNUMBER(Данные!F129)),Данные!F129=0),"",G129+Данные!N129)</f>
        <v/>
      </c>
      <c r="I129" s="6">
        <f>IF(OR(Данные!A129="",NOT(ISNUMBER(Данные!E129)),NOT(ISNUMBER(Данные!F129)),Данные!F129=0),"",F129+Данные!N129)</f>
        <v/>
      </c>
      <c r="J129" s="6">
        <f>IF(OR(OR(Данные!A129="",NOT(ISNUMBER(Данные!E129)),NOT(ISNUMBER(Данные!F129)),Данные!F129=0),B129=0),"",ROUND(D129/B129,1))</f>
        <v/>
      </c>
      <c r="K129" s="7">
        <f>IF(OR(OR(Данные!A129="",NOT(ISNUMBER(Данные!E129)),NOT(ISNUMBER(Данные!F129)),Данные!F129=0),I129=0),"",D129/I129)</f>
        <v/>
      </c>
      <c r="L129" s="6">
        <f>IF(OR(Данные!A129="",NOT(ISNUMBER(Данные!E129)),NOT(ISNUMBER(Данные!F129)),Данные!F129=0),"",IF(E129&gt;=G129,0,MAX(Данные!M129,CEILING(H129-E129,Данные!L129))))</f>
        <v/>
      </c>
    </row>
    <row r="130">
      <c r="A130" s="6">
        <f>IF(OR(Данные!A130="",NOT(ISNUMBER(Данные!E130)),NOT(ISNUMBER(Данные!F130)),Данные!F130=0),"",Данные!A130)</f>
        <v/>
      </c>
      <c r="B130" s="6">
        <f>IF(OR(Данные!A130="",NOT(ISNUMBER(Данные!E130)),NOT(ISNUMBER(Данные!F130)),Данные!F130=0),"",Данные!E130/Данные!F130)</f>
        <v/>
      </c>
      <c r="C130" s="6">
        <f>IF(OR(Данные!A130="",NOT(ISNUMBER(Данные!E130)),NOT(ISNUMBER(Данные!F130)),Данные!F130=0),"",B130*0.3)</f>
        <v/>
      </c>
      <c r="D130" s="6">
        <f>IF(OR(Данные!A130="",NOT(ISNUMBER(Данные!E130)),NOT(ISNUMBER(Данные!F130)),Данные!F130=0),"",Данные!G130)</f>
        <v/>
      </c>
      <c r="E130" s="6">
        <f>IF(OR(Данные!A130="",NOT(ISNUMBER(Данные!E130)),NOT(ISNUMBER(Данные!F130)),Данные!F130=0),"",Данные!G130-Данные!H130-Данные!I130+Данные!J130)</f>
        <v/>
      </c>
      <c r="F130" s="6">
        <f>IF(OR(Данные!A130="",NOT(ISNUMBER(Данные!E130)),NOT(ISNUMBER(Данные!F130)),Данные!F130=0),"",ROUND(Настройки!$B$3*C130*SQRT(Данные!K130),0))</f>
        <v/>
      </c>
      <c r="G130" s="6">
        <f>IF(OR(Данные!A130="",NOT(ISNUMBER(Данные!E130)),NOT(ISNUMBER(Данные!F130)),Данные!F130=0),"",ROUND(B130*Данные!K130+F130,0))</f>
        <v/>
      </c>
      <c r="H130" s="6">
        <f>IF(OR(Данные!A130="",NOT(ISNUMBER(Данные!E130)),NOT(ISNUMBER(Данные!F130)),Данные!F130=0),"",G130+Данные!N130)</f>
        <v/>
      </c>
      <c r="I130" s="6">
        <f>IF(OR(Данные!A130="",NOT(ISNUMBER(Данные!E130)),NOT(ISNUMBER(Данные!F130)),Данные!F130=0),"",F130+Данные!N130)</f>
        <v/>
      </c>
      <c r="J130" s="6">
        <f>IF(OR(OR(Данные!A130="",NOT(ISNUMBER(Данные!E130)),NOT(ISNUMBER(Данные!F130)),Данные!F130=0),B130=0),"",ROUND(D130/B130,1))</f>
        <v/>
      </c>
      <c r="K130" s="7">
        <f>IF(OR(OR(Данные!A130="",NOT(ISNUMBER(Данные!E130)),NOT(ISNUMBER(Данные!F130)),Данные!F130=0),I130=0),"",D130/I130)</f>
        <v/>
      </c>
      <c r="L130" s="6">
        <f>IF(OR(Данные!A130="",NOT(ISNUMBER(Данные!E130)),NOT(ISNUMBER(Данные!F130)),Данные!F130=0),"",IF(E130&gt;=G130,0,MAX(Данные!M130,CEILING(H130-E130,Данные!L130))))</f>
        <v/>
      </c>
    </row>
    <row r="131">
      <c r="A131" s="6">
        <f>IF(OR(Данные!A131="",NOT(ISNUMBER(Данные!E131)),NOT(ISNUMBER(Данные!F131)),Данные!F131=0),"",Данные!A131)</f>
        <v/>
      </c>
      <c r="B131" s="6">
        <f>IF(OR(Данные!A131="",NOT(ISNUMBER(Данные!E131)),NOT(ISNUMBER(Данные!F131)),Данные!F131=0),"",Данные!E131/Данные!F131)</f>
        <v/>
      </c>
      <c r="C131" s="6">
        <f>IF(OR(Данные!A131="",NOT(ISNUMBER(Данные!E131)),NOT(ISNUMBER(Данные!F131)),Данные!F131=0),"",B131*0.3)</f>
        <v/>
      </c>
      <c r="D131" s="6">
        <f>IF(OR(Данные!A131="",NOT(ISNUMBER(Данные!E131)),NOT(ISNUMBER(Данные!F131)),Данные!F131=0),"",Данные!G131)</f>
        <v/>
      </c>
      <c r="E131" s="6">
        <f>IF(OR(Данные!A131="",NOT(ISNUMBER(Данные!E131)),NOT(ISNUMBER(Данные!F131)),Данные!F131=0),"",Данные!G131-Данные!H131-Данные!I131+Данные!J131)</f>
        <v/>
      </c>
      <c r="F131" s="6">
        <f>IF(OR(Данные!A131="",NOT(ISNUMBER(Данные!E131)),NOT(ISNUMBER(Данные!F131)),Данные!F131=0),"",ROUND(Настройки!$B$3*C131*SQRT(Данные!K131),0))</f>
        <v/>
      </c>
      <c r="G131" s="6">
        <f>IF(OR(Данные!A131="",NOT(ISNUMBER(Данные!E131)),NOT(ISNUMBER(Данные!F131)),Данные!F131=0),"",ROUND(B131*Данные!K131+F131,0))</f>
        <v/>
      </c>
      <c r="H131" s="6">
        <f>IF(OR(Данные!A131="",NOT(ISNUMBER(Данные!E131)),NOT(ISNUMBER(Данные!F131)),Данные!F131=0),"",G131+Данные!N131)</f>
        <v/>
      </c>
      <c r="I131" s="6">
        <f>IF(OR(Данные!A131="",NOT(ISNUMBER(Данные!E131)),NOT(ISNUMBER(Данные!F131)),Данные!F131=0),"",F131+Данные!N131)</f>
        <v/>
      </c>
      <c r="J131" s="6">
        <f>IF(OR(OR(Данные!A131="",NOT(ISNUMBER(Данные!E131)),NOT(ISNUMBER(Данные!F131)),Данные!F131=0),B131=0),"",ROUND(D131/B131,1))</f>
        <v/>
      </c>
      <c r="K131" s="7">
        <f>IF(OR(OR(Данные!A131="",NOT(ISNUMBER(Данные!E131)),NOT(ISNUMBER(Данные!F131)),Данные!F131=0),I131=0),"",D131/I131)</f>
        <v/>
      </c>
      <c r="L131" s="6">
        <f>IF(OR(Данные!A131="",NOT(ISNUMBER(Данные!E131)),NOT(ISNUMBER(Данные!F131)),Данные!F131=0),"",IF(E131&gt;=G131,0,MAX(Данные!M131,CEILING(H131-E131,Данные!L131))))</f>
        <v/>
      </c>
    </row>
    <row r="132">
      <c r="A132" s="6">
        <f>IF(OR(Данные!A132="",NOT(ISNUMBER(Данные!E132)),NOT(ISNUMBER(Данные!F132)),Данные!F132=0),"",Данные!A132)</f>
        <v/>
      </c>
      <c r="B132" s="6">
        <f>IF(OR(Данные!A132="",NOT(ISNUMBER(Данные!E132)),NOT(ISNUMBER(Данные!F132)),Данные!F132=0),"",Данные!E132/Данные!F132)</f>
        <v/>
      </c>
      <c r="C132" s="6">
        <f>IF(OR(Данные!A132="",NOT(ISNUMBER(Данные!E132)),NOT(ISNUMBER(Данные!F132)),Данные!F132=0),"",B132*0.3)</f>
        <v/>
      </c>
      <c r="D132" s="6">
        <f>IF(OR(Данные!A132="",NOT(ISNUMBER(Данные!E132)),NOT(ISNUMBER(Данные!F132)),Данные!F132=0),"",Данные!G132)</f>
        <v/>
      </c>
      <c r="E132" s="6">
        <f>IF(OR(Данные!A132="",NOT(ISNUMBER(Данные!E132)),NOT(ISNUMBER(Данные!F132)),Данные!F132=0),"",Данные!G132-Данные!H132-Данные!I132+Данные!J132)</f>
        <v/>
      </c>
      <c r="F132" s="6">
        <f>IF(OR(Данные!A132="",NOT(ISNUMBER(Данные!E132)),NOT(ISNUMBER(Данные!F132)),Данные!F132=0),"",ROUND(Настройки!$B$3*C132*SQRT(Данные!K132),0))</f>
        <v/>
      </c>
      <c r="G132" s="6">
        <f>IF(OR(Данные!A132="",NOT(ISNUMBER(Данные!E132)),NOT(ISNUMBER(Данные!F132)),Данные!F132=0),"",ROUND(B132*Данные!K132+F132,0))</f>
        <v/>
      </c>
      <c r="H132" s="6">
        <f>IF(OR(Данные!A132="",NOT(ISNUMBER(Данные!E132)),NOT(ISNUMBER(Данные!F132)),Данные!F132=0),"",G132+Данные!N132)</f>
        <v/>
      </c>
      <c r="I132" s="6">
        <f>IF(OR(Данные!A132="",NOT(ISNUMBER(Данные!E132)),NOT(ISNUMBER(Данные!F132)),Данные!F132=0),"",F132+Данные!N132)</f>
        <v/>
      </c>
      <c r="J132" s="6">
        <f>IF(OR(OR(Данные!A132="",NOT(ISNUMBER(Данные!E132)),NOT(ISNUMBER(Данные!F132)),Данные!F132=0),B132=0),"",ROUND(D132/B132,1))</f>
        <v/>
      </c>
      <c r="K132" s="7">
        <f>IF(OR(OR(Данные!A132="",NOT(ISNUMBER(Данные!E132)),NOT(ISNUMBER(Данные!F132)),Данные!F132=0),I132=0),"",D132/I132)</f>
        <v/>
      </c>
      <c r="L132" s="6">
        <f>IF(OR(Данные!A132="",NOT(ISNUMBER(Данные!E132)),NOT(ISNUMBER(Данные!F132)),Данные!F132=0),"",IF(E132&gt;=G132,0,MAX(Данные!M132,CEILING(H132-E132,Данные!L132))))</f>
        <v/>
      </c>
    </row>
    <row r="133">
      <c r="A133" s="6">
        <f>IF(OR(Данные!A133="",NOT(ISNUMBER(Данные!E133)),NOT(ISNUMBER(Данные!F133)),Данные!F133=0),"",Данные!A133)</f>
        <v/>
      </c>
      <c r="B133" s="6">
        <f>IF(OR(Данные!A133="",NOT(ISNUMBER(Данные!E133)),NOT(ISNUMBER(Данные!F133)),Данные!F133=0),"",Данные!E133/Данные!F133)</f>
        <v/>
      </c>
      <c r="C133" s="6">
        <f>IF(OR(Данные!A133="",NOT(ISNUMBER(Данные!E133)),NOT(ISNUMBER(Данные!F133)),Данные!F133=0),"",B133*0.3)</f>
        <v/>
      </c>
      <c r="D133" s="6">
        <f>IF(OR(Данные!A133="",NOT(ISNUMBER(Данные!E133)),NOT(ISNUMBER(Данные!F133)),Данные!F133=0),"",Данные!G133)</f>
        <v/>
      </c>
      <c r="E133" s="6">
        <f>IF(OR(Данные!A133="",NOT(ISNUMBER(Данные!E133)),NOT(ISNUMBER(Данные!F133)),Данные!F133=0),"",Данные!G133-Данные!H133-Данные!I133+Данные!J133)</f>
        <v/>
      </c>
      <c r="F133" s="6">
        <f>IF(OR(Данные!A133="",NOT(ISNUMBER(Данные!E133)),NOT(ISNUMBER(Данные!F133)),Данные!F133=0),"",ROUND(Настройки!$B$3*C133*SQRT(Данные!K133),0))</f>
        <v/>
      </c>
      <c r="G133" s="6">
        <f>IF(OR(Данные!A133="",NOT(ISNUMBER(Данные!E133)),NOT(ISNUMBER(Данные!F133)),Данные!F133=0),"",ROUND(B133*Данные!K133+F133,0))</f>
        <v/>
      </c>
      <c r="H133" s="6">
        <f>IF(OR(Данные!A133="",NOT(ISNUMBER(Данные!E133)),NOT(ISNUMBER(Данные!F133)),Данные!F133=0),"",G133+Данные!N133)</f>
        <v/>
      </c>
      <c r="I133" s="6">
        <f>IF(OR(Данные!A133="",NOT(ISNUMBER(Данные!E133)),NOT(ISNUMBER(Данные!F133)),Данные!F133=0),"",F133+Данные!N133)</f>
        <v/>
      </c>
      <c r="J133" s="6">
        <f>IF(OR(OR(Данные!A133="",NOT(ISNUMBER(Данные!E133)),NOT(ISNUMBER(Данные!F133)),Данные!F133=0),B133=0),"",ROUND(D133/B133,1))</f>
        <v/>
      </c>
      <c r="K133" s="7">
        <f>IF(OR(OR(Данные!A133="",NOT(ISNUMBER(Данные!E133)),NOT(ISNUMBER(Данные!F133)),Данные!F133=0),I133=0),"",D133/I133)</f>
        <v/>
      </c>
      <c r="L133" s="6">
        <f>IF(OR(Данные!A133="",NOT(ISNUMBER(Данные!E133)),NOT(ISNUMBER(Данные!F133)),Данные!F133=0),"",IF(E133&gt;=G133,0,MAX(Данные!M133,CEILING(H133-E133,Данные!L133))))</f>
        <v/>
      </c>
    </row>
    <row r="134">
      <c r="A134" s="6">
        <f>IF(OR(Данные!A134="",NOT(ISNUMBER(Данные!E134)),NOT(ISNUMBER(Данные!F134)),Данные!F134=0),"",Данные!A134)</f>
        <v/>
      </c>
      <c r="B134" s="6">
        <f>IF(OR(Данные!A134="",NOT(ISNUMBER(Данные!E134)),NOT(ISNUMBER(Данные!F134)),Данные!F134=0),"",Данные!E134/Данные!F134)</f>
        <v/>
      </c>
      <c r="C134" s="6">
        <f>IF(OR(Данные!A134="",NOT(ISNUMBER(Данные!E134)),NOT(ISNUMBER(Данные!F134)),Данные!F134=0),"",B134*0.3)</f>
        <v/>
      </c>
      <c r="D134" s="6">
        <f>IF(OR(Данные!A134="",NOT(ISNUMBER(Данные!E134)),NOT(ISNUMBER(Данные!F134)),Данные!F134=0),"",Данные!G134)</f>
        <v/>
      </c>
      <c r="E134" s="6">
        <f>IF(OR(Данные!A134="",NOT(ISNUMBER(Данные!E134)),NOT(ISNUMBER(Данные!F134)),Данные!F134=0),"",Данные!G134-Данные!H134-Данные!I134+Данные!J134)</f>
        <v/>
      </c>
      <c r="F134" s="6">
        <f>IF(OR(Данные!A134="",NOT(ISNUMBER(Данные!E134)),NOT(ISNUMBER(Данные!F134)),Данные!F134=0),"",ROUND(Настройки!$B$3*C134*SQRT(Данные!K134),0))</f>
        <v/>
      </c>
      <c r="G134" s="6">
        <f>IF(OR(Данные!A134="",NOT(ISNUMBER(Данные!E134)),NOT(ISNUMBER(Данные!F134)),Данные!F134=0),"",ROUND(B134*Данные!K134+F134,0))</f>
        <v/>
      </c>
      <c r="H134" s="6">
        <f>IF(OR(Данные!A134="",NOT(ISNUMBER(Данные!E134)),NOT(ISNUMBER(Данные!F134)),Данные!F134=0),"",G134+Данные!N134)</f>
        <v/>
      </c>
      <c r="I134" s="6">
        <f>IF(OR(Данные!A134="",NOT(ISNUMBER(Данные!E134)),NOT(ISNUMBER(Данные!F134)),Данные!F134=0),"",F134+Данные!N134)</f>
        <v/>
      </c>
      <c r="J134" s="6">
        <f>IF(OR(OR(Данные!A134="",NOT(ISNUMBER(Данные!E134)),NOT(ISNUMBER(Данные!F134)),Данные!F134=0),B134=0),"",ROUND(D134/B134,1))</f>
        <v/>
      </c>
      <c r="K134" s="7">
        <f>IF(OR(OR(Данные!A134="",NOT(ISNUMBER(Данные!E134)),NOT(ISNUMBER(Данные!F134)),Данные!F134=0),I134=0),"",D134/I134)</f>
        <v/>
      </c>
      <c r="L134" s="6">
        <f>IF(OR(Данные!A134="",NOT(ISNUMBER(Данные!E134)),NOT(ISNUMBER(Данные!F134)),Данные!F134=0),"",IF(E134&gt;=G134,0,MAX(Данные!M134,CEILING(H134-E134,Данные!L134))))</f>
        <v/>
      </c>
    </row>
    <row r="135">
      <c r="A135" s="6">
        <f>IF(OR(Данные!A135="",NOT(ISNUMBER(Данные!E135)),NOT(ISNUMBER(Данные!F135)),Данные!F135=0),"",Данные!A135)</f>
        <v/>
      </c>
      <c r="B135" s="6">
        <f>IF(OR(Данные!A135="",NOT(ISNUMBER(Данные!E135)),NOT(ISNUMBER(Данные!F135)),Данные!F135=0),"",Данные!E135/Данные!F135)</f>
        <v/>
      </c>
      <c r="C135" s="6">
        <f>IF(OR(Данные!A135="",NOT(ISNUMBER(Данные!E135)),NOT(ISNUMBER(Данные!F135)),Данные!F135=0),"",B135*0.3)</f>
        <v/>
      </c>
      <c r="D135" s="6">
        <f>IF(OR(Данные!A135="",NOT(ISNUMBER(Данные!E135)),NOT(ISNUMBER(Данные!F135)),Данные!F135=0),"",Данные!G135)</f>
        <v/>
      </c>
      <c r="E135" s="6">
        <f>IF(OR(Данные!A135="",NOT(ISNUMBER(Данные!E135)),NOT(ISNUMBER(Данные!F135)),Данные!F135=0),"",Данные!G135-Данные!H135-Данные!I135+Данные!J135)</f>
        <v/>
      </c>
      <c r="F135" s="6">
        <f>IF(OR(Данные!A135="",NOT(ISNUMBER(Данные!E135)),NOT(ISNUMBER(Данные!F135)),Данные!F135=0),"",ROUND(Настройки!$B$3*C135*SQRT(Данные!K135),0))</f>
        <v/>
      </c>
      <c r="G135" s="6">
        <f>IF(OR(Данные!A135="",NOT(ISNUMBER(Данные!E135)),NOT(ISNUMBER(Данные!F135)),Данные!F135=0),"",ROUND(B135*Данные!K135+F135,0))</f>
        <v/>
      </c>
      <c r="H135" s="6">
        <f>IF(OR(Данные!A135="",NOT(ISNUMBER(Данные!E135)),NOT(ISNUMBER(Данные!F135)),Данные!F135=0),"",G135+Данные!N135)</f>
        <v/>
      </c>
      <c r="I135" s="6">
        <f>IF(OR(Данные!A135="",NOT(ISNUMBER(Данные!E135)),NOT(ISNUMBER(Данные!F135)),Данные!F135=0),"",F135+Данные!N135)</f>
        <v/>
      </c>
      <c r="J135" s="6">
        <f>IF(OR(OR(Данные!A135="",NOT(ISNUMBER(Данные!E135)),NOT(ISNUMBER(Данные!F135)),Данные!F135=0),B135=0),"",ROUND(D135/B135,1))</f>
        <v/>
      </c>
      <c r="K135" s="7">
        <f>IF(OR(OR(Данные!A135="",NOT(ISNUMBER(Данные!E135)),NOT(ISNUMBER(Данные!F135)),Данные!F135=0),I135=0),"",D135/I135)</f>
        <v/>
      </c>
      <c r="L135" s="6">
        <f>IF(OR(Данные!A135="",NOT(ISNUMBER(Данные!E135)),NOT(ISNUMBER(Данные!F135)),Данные!F135=0),"",IF(E135&gt;=G135,0,MAX(Данные!M135,CEILING(H135-E135,Данные!L135))))</f>
        <v/>
      </c>
    </row>
    <row r="136">
      <c r="A136" s="6">
        <f>IF(OR(Данные!A136="",NOT(ISNUMBER(Данные!E136)),NOT(ISNUMBER(Данные!F136)),Данные!F136=0),"",Данные!A136)</f>
        <v/>
      </c>
      <c r="B136" s="6">
        <f>IF(OR(Данные!A136="",NOT(ISNUMBER(Данные!E136)),NOT(ISNUMBER(Данные!F136)),Данные!F136=0),"",Данные!E136/Данные!F136)</f>
        <v/>
      </c>
      <c r="C136" s="6">
        <f>IF(OR(Данные!A136="",NOT(ISNUMBER(Данные!E136)),NOT(ISNUMBER(Данные!F136)),Данные!F136=0),"",B136*0.3)</f>
        <v/>
      </c>
      <c r="D136" s="6">
        <f>IF(OR(Данные!A136="",NOT(ISNUMBER(Данные!E136)),NOT(ISNUMBER(Данные!F136)),Данные!F136=0),"",Данные!G136)</f>
        <v/>
      </c>
      <c r="E136" s="6">
        <f>IF(OR(Данные!A136="",NOT(ISNUMBER(Данные!E136)),NOT(ISNUMBER(Данные!F136)),Данные!F136=0),"",Данные!G136-Данные!H136-Данные!I136+Данные!J136)</f>
        <v/>
      </c>
      <c r="F136" s="6">
        <f>IF(OR(Данные!A136="",NOT(ISNUMBER(Данные!E136)),NOT(ISNUMBER(Данные!F136)),Данные!F136=0),"",ROUND(Настройки!$B$3*C136*SQRT(Данные!K136),0))</f>
        <v/>
      </c>
      <c r="G136" s="6">
        <f>IF(OR(Данные!A136="",NOT(ISNUMBER(Данные!E136)),NOT(ISNUMBER(Данные!F136)),Данные!F136=0),"",ROUND(B136*Данные!K136+F136,0))</f>
        <v/>
      </c>
      <c r="H136" s="6">
        <f>IF(OR(Данные!A136="",NOT(ISNUMBER(Данные!E136)),NOT(ISNUMBER(Данные!F136)),Данные!F136=0),"",G136+Данные!N136)</f>
        <v/>
      </c>
      <c r="I136" s="6">
        <f>IF(OR(Данные!A136="",NOT(ISNUMBER(Данные!E136)),NOT(ISNUMBER(Данные!F136)),Данные!F136=0),"",F136+Данные!N136)</f>
        <v/>
      </c>
      <c r="J136" s="6">
        <f>IF(OR(OR(Данные!A136="",NOT(ISNUMBER(Данные!E136)),NOT(ISNUMBER(Данные!F136)),Данные!F136=0),B136=0),"",ROUND(D136/B136,1))</f>
        <v/>
      </c>
      <c r="K136" s="7">
        <f>IF(OR(OR(Данные!A136="",NOT(ISNUMBER(Данные!E136)),NOT(ISNUMBER(Данные!F136)),Данные!F136=0),I136=0),"",D136/I136)</f>
        <v/>
      </c>
      <c r="L136" s="6">
        <f>IF(OR(Данные!A136="",NOT(ISNUMBER(Данные!E136)),NOT(ISNUMBER(Данные!F136)),Данные!F136=0),"",IF(E136&gt;=G136,0,MAX(Данные!M136,CEILING(H136-E136,Данные!L136))))</f>
        <v/>
      </c>
    </row>
    <row r="137">
      <c r="A137" s="6">
        <f>IF(OR(Данные!A137="",NOT(ISNUMBER(Данные!E137)),NOT(ISNUMBER(Данные!F137)),Данные!F137=0),"",Данные!A137)</f>
        <v/>
      </c>
      <c r="B137" s="6">
        <f>IF(OR(Данные!A137="",NOT(ISNUMBER(Данные!E137)),NOT(ISNUMBER(Данные!F137)),Данные!F137=0),"",Данные!E137/Данные!F137)</f>
        <v/>
      </c>
      <c r="C137" s="6">
        <f>IF(OR(Данные!A137="",NOT(ISNUMBER(Данные!E137)),NOT(ISNUMBER(Данные!F137)),Данные!F137=0),"",B137*0.3)</f>
        <v/>
      </c>
      <c r="D137" s="6">
        <f>IF(OR(Данные!A137="",NOT(ISNUMBER(Данные!E137)),NOT(ISNUMBER(Данные!F137)),Данные!F137=0),"",Данные!G137)</f>
        <v/>
      </c>
      <c r="E137" s="6">
        <f>IF(OR(Данные!A137="",NOT(ISNUMBER(Данные!E137)),NOT(ISNUMBER(Данные!F137)),Данные!F137=0),"",Данные!G137-Данные!H137-Данные!I137+Данные!J137)</f>
        <v/>
      </c>
      <c r="F137" s="6">
        <f>IF(OR(Данные!A137="",NOT(ISNUMBER(Данные!E137)),NOT(ISNUMBER(Данные!F137)),Данные!F137=0),"",ROUND(Настройки!$B$3*C137*SQRT(Данные!K137),0))</f>
        <v/>
      </c>
      <c r="G137" s="6">
        <f>IF(OR(Данные!A137="",NOT(ISNUMBER(Данные!E137)),NOT(ISNUMBER(Данные!F137)),Данные!F137=0),"",ROUND(B137*Данные!K137+F137,0))</f>
        <v/>
      </c>
      <c r="H137" s="6">
        <f>IF(OR(Данные!A137="",NOT(ISNUMBER(Данные!E137)),NOT(ISNUMBER(Данные!F137)),Данные!F137=0),"",G137+Данные!N137)</f>
        <v/>
      </c>
      <c r="I137" s="6">
        <f>IF(OR(Данные!A137="",NOT(ISNUMBER(Данные!E137)),NOT(ISNUMBER(Данные!F137)),Данные!F137=0),"",F137+Данные!N137)</f>
        <v/>
      </c>
      <c r="J137" s="6">
        <f>IF(OR(OR(Данные!A137="",NOT(ISNUMBER(Данные!E137)),NOT(ISNUMBER(Данные!F137)),Данные!F137=0),B137=0),"",ROUND(D137/B137,1))</f>
        <v/>
      </c>
      <c r="K137" s="7">
        <f>IF(OR(OR(Данные!A137="",NOT(ISNUMBER(Данные!E137)),NOT(ISNUMBER(Данные!F137)),Данные!F137=0),I137=0),"",D137/I137)</f>
        <v/>
      </c>
      <c r="L137" s="6">
        <f>IF(OR(Данные!A137="",NOT(ISNUMBER(Данные!E137)),NOT(ISNUMBER(Данные!F137)),Данные!F137=0),"",IF(E137&gt;=G137,0,MAX(Данные!M137,CEILING(H137-E137,Данные!L137))))</f>
        <v/>
      </c>
    </row>
    <row r="138">
      <c r="A138" s="6">
        <f>IF(OR(Данные!A138="",NOT(ISNUMBER(Данные!E138)),NOT(ISNUMBER(Данные!F138)),Данные!F138=0),"",Данные!A138)</f>
        <v/>
      </c>
      <c r="B138" s="6">
        <f>IF(OR(Данные!A138="",NOT(ISNUMBER(Данные!E138)),NOT(ISNUMBER(Данные!F138)),Данные!F138=0),"",Данные!E138/Данные!F138)</f>
        <v/>
      </c>
      <c r="C138" s="6">
        <f>IF(OR(Данные!A138="",NOT(ISNUMBER(Данные!E138)),NOT(ISNUMBER(Данные!F138)),Данные!F138=0),"",B138*0.3)</f>
        <v/>
      </c>
      <c r="D138" s="6">
        <f>IF(OR(Данные!A138="",NOT(ISNUMBER(Данные!E138)),NOT(ISNUMBER(Данные!F138)),Данные!F138=0),"",Данные!G138)</f>
        <v/>
      </c>
      <c r="E138" s="6">
        <f>IF(OR(Данные!A138="",NOT(ISNUMBER(Данные!E138)),NOT(ISNUMBER(Данные!F138)),Данные!F138=0),"",Данные!G138-Данные!H138-Данные!I138+Данные!J138)</f>
        <v/>
      </c>
      <c r="F138" s="6">
        <f>IF(OR(Данные!A138="",NOT(ISNUMBER(Данные!E138)),NOT(ISNUMBER(Данные!F138)),Данные!F138=0),"",ROUND(Настройки!$B$3*C138*SQRT(Данные!K138),0))</f>
        <v/>
      </c>
      <c r="G138" s="6">
        <f>IF(OR(Данные!A138="",NOT(ISNUMBER(Данные!E138)),NOT(ISNUMBER(Данные!F138)),Данные!F138=0),"",ROUND(B138*Данные!K138+F138,0))</f>
        <v/>
      </c>
      <c r="H138" s="6">
        <f>IF(OR(Данные!A138="",NOT(ISNUMBER(Данные!E138)),NOT(ISNUMBER(Данные!F138)),Данные!F138=0),"",G138+Данные!N138)</f>
        <v/>
      </c>
      <c r="I138" s="6">
        <f>IF(OR(Данные!A138="",NOT(ISNUMBER(Данные!E138)),NOT(ISNUMBER(Данные!F138)),Данные!F138=0),"",F138+Данные!N138)</f>
        <v/>
      </c>
      <c r="J138" s="6">
        <f>IF(OR(OR(Данные!A138="",NOT(ISNUMBER(Данные!E138)),NOT(ISNUMBER(Данные!F138)),Данные!F138=0),B138=0),"",ROUND(D138/B138,1))</f>
        <v/>
      </c>
      <c r="K138" s="7">
        <f>IF(OR(OR(Данные!A138="",NOT(ISNUMBER(Данные!E138)),NOT(ISNUMBER(Данные!F138)),Данные!F138=0),I138=0),"",D138/I138)</f>
        <v/>
      </c>
      <c r="L138" s="6">
        <f>IF(OR(Данные!A138="",NOT(ISNUMBER(Данные!E138)),NOT(ISNUMBER(Данные!F138)),Данные!F138=0),"",IF(E138&gt;=G138,0,MAX(Данные!M138,CEILING(H138-E138,Данные!L138))))</f>
        <v/>
      </c>
    </row>
    <row r="139">
      <c r="A139" s="6">
        <f>IF(OR(Данные!A139="",NOT(ISNUMBER(Данные!E139)),NOT(ISNUMBER(Данные!F139)),Данные!F139=0),"",Данные!A139)</f>
        <v/>
      </c>
      <c r="B139" s="6">
        <f>IF(OR(Данные!A139="",NOT(ISNUMBER(Данные!E139)),NOT(ISNUMBER(Данные!F139)),Данные!F139=0),"",Данные!E139/Данные!F139)</f>
        <v/>
      </c>
      <c r="C139" s="6">
        <f>IF(OR(Данные!A139="",NOT(ISNUMBER(Данные!E139)),NOT(ISNUMBER(Данные!F139)),Данные!F139=0),"",B139*0.3)</f>
        <v/>
      </c>
      <c r="D139" s="6">
        <f>IF(OR(Данные!A139="",NOT(ISNUMBER(Данные!E139)),NOT(ISNUMBER(Данные!F139)),Данные!F139=0),"",Данные!G139)</f>
        <v/>
      </c>
      <c r="E139" s="6">
        <f>IF(OR(Данные!A139="",NOT(ISNUMBER(Данные!E139)),NOT(ISNUMBER(Данные!F139)),Данные!F139=0),"",Данные!G139-Данные!H139-Данные!I139+Данные!J139)</f>
        <v/>
      </c>
      <c r="F139" s="6">
        <f>IF(OR(Данные!A139="",NOT(ISNUMBER(Данные!E139)),NOT(ISNUMBER(Данные!F139)),Данные!F139=0),"",ROUND(Настройки!$B$3*C139*SQRT(Данные!K139),0))</f>
        <v/>
      </c>
      <c r="G139" s="6">
        <f>IF(OR(Данные!A139="",NOT(ISNUMBER(Данные!E139)),NOT(ISNUMBER(Данные!F139)),Данные!F139=0),"",ROUND(B139*Данные!K139+F139,0))</f>
        <v/>
      </c>
      <c r="H139" s="6">
        <f>IF(OR(Данные!A139="",NOT(ISNUMBER(Данные!E139)),NOT(ISNUMBER(Данные!F139)),Данные!F139=0),"",G139+Данные!N139)</f>
        <v/>
      </c>
      <c r="I139" s="6">
        <f>IF(OR(Данные!A139="",NOT(ISNUMBER(Данные!E139)),NOT(ISNUMBER(Данные!F139)),Данные!F139=0),"",F139+Данные!N139)</f>
        <v/>
      </c>
      <c r="J139" s="6">
        <f>IF(OR(OR(Данные!A139="",NOT(ISNUMBER(Данные!E139)),NOT(ISNUMBER(Данные!F139)),Данные!F139=0),B139=0),"",ROUND(D139/B139,1))</f>
        <v/>
      </c>
      <c r="K139" s="7">
        <f>IF(OR(OR(Данные!A139="",NOT(ISNUMBER(Данные!E139)),NOT(ISNUMBER(Данные!F139)),Данные!F139=0),I139=0),"",D139/I139)</f>
        <v/>
      </c>
      <c r="L139" s="6">
        <f>IF(OR(Данные!A139="",NOT(ISNUMBER(Данные!E139)),NOT(ISNUMBER(Данные!F139)),Данные!F139=0),"",IF(E139&gt;=G139,0,MAX(Данные!M139,CEILING(H139-E139,Данные!L139))))</f>
        <v/>
      </c>
    </row>
    <row r="140">
      <c r="A140" s="6">
        <f>IF(OR(Данные!A140="",NOT(ISNUMBER(Данные!E140)),NOT(ISNUMBER(Данные!F140)),Данные!F140=0),"",Данные!A140)</f>
        <v/>
      </c>
      <c r="B140" s="6">
        <f>IF(OR(Данные!A140="",NOT(ISNUMBER(Данные!E140)),NOT(ISNUMBER(Данные!F140)),Данные!F140=0),"",Данные!E140/Данные!F140)</f>
        <v/>
      </c>
      <c r="C140" s="6">
        <f>IF(OR(Данные!A140="",NOT(ISNUMBER(Данные!E140)),NOT(ISNUMBER(Данные!F140)),Данные!F140=0),"",B140*0.3)</f>
        <v/>
      </c>
      <c r="D140" s="6">
        <f>IF(OR(Данные!A140="",NOT(ISNUMBER(Данные!E140)),NOT(ISNUMBER(Данные!F140)),Данные!F140=0),"",Данные!G140)</f>
        <v/>
      </c>
      <c r="E140" s="6">
        <f>IF(OR(Данные!A140="",NOT(ISNUMBER(Данные!E140)),NOT(ISNUMBER(Данные!F140)),Данные!F140=0),"",Данные!G140-Данные!H140-Данные!I140+Данные!J140)</f>
        <v/>
      </c>
      <c r="F140" s="6">
        <f>IF(OR(Данные!A140="",NOT(ISNUMBER(Данные!E140)),NOT(ISNUMBER(Данные!F140)),Данные!F140=0),"",ROUND(Настройки!$B$3*C140*SQRT(Данные!K140),0))</f>
        <v/>
      </c>
      <c r="G140" s="6">
        <f>IF(OR(Данные!A140="",NOT(ISNUMBER(Данные!E140)),NOT(ISNUMBER(Данные!F140)),Данные!F140=0),"",ROUND(B140*Данные!K140+F140,0))</f>
        <v/>
      </c>
      <c r="H140" s="6">
        <f>IF(OR(Данные!A140="",NOT(ISNUMBER(Данные!E140)),NOT(ISNUMBER(Данные!F140)),Данные!F140=0),"",G140+Данные!N140)</f>
        <v/>
      </c>
      <c r="I140" s="6">
        <f>IF(OR(Данные!A140="",NOT(ISNUMBER(Данные!E140)),NOT(ISNUMBER(Данные!F140)),Данные!F140=0),"",F140+Данные!N140)</f>
        <v/>
      </c>
      <c r="J140" s="6">
        <f>IF(OR(OR(Данные!A140="",NOT(ISNUMBER(Данные!E140)),NOT(ISNUMBER(Данные!F140)),Данные!F140=0),B140=0),"",ROUND(D140/B140,1))</f>
        <v/>
      </c>
      <c r="K140" s="7">
        <f>IF(OR(OR(Данные!A140="",NOT(ISNUMBER(Данные!E140)),NOT(ISNUMBER(Данные!F140)),Данные!F140=0),I140=0),"",D140/I140)</f>
        <v/>
      </c>
      <c r="L140" s="6">
        <f>IF(OR(Данные!A140="",NOT(ISNUMBER(Данные!E140)),NOT(ISNUMBER(Данные!F140)),Данные!F140=0),"",IF(E140&gt;=G140,0,MAX(Данные!M140,CEILING(H140-E140,Данные!L140))))</f>
        <v/>
      </c>
    </row>
    <row r="141">
      <c r="A141" s="6">
        <f>IF(OR(Данные!A141="",NOT(ISNUMBER(Данные!E141)),NOT(ISNUMBER(Данные!F141)),Данные!F141=0),"",Данные!A141)</f>
        <v/>
      </c>
      <c r="B141" s="6">
        <f>IF(OR(Данные!A141="",NOT(ISNUMBER(Данные!E141)),NOT(ISNUMBER(Данные!F141)),Данные!F141=0),"",Данные!E141/Данные!F141)</f>
        <v/>
      </c>
      <c r="C141" s="6">
        <f>IF(OR(Данные!A141="",NOT(ISNUMBER(Данные!E141)),NOT(ISNUMBER(Данные!F141)),Данные!F141=0),"",B141*0.3)</f>
        <v/>
      </c>
      <c r="D141" s="6">
        <f>IF(OR(Данные!A141="",NOT(ISNUMBER(Данные!E141)),NOT(ISNUMBER(Данные!F141)),Данные!F141=0),"",Данные!G141)</f>
        <v/>
      </c>
      <c r="E141" s="6">
        <f>IF(OR(Данные!A141="",NOT(ISNUMBER(Данные!E141)),NOT(ISNUMBER(Данные!F141)),Данные!F141=0),"",Данные!G141-Данные!H141-Данные!I141+Данные!J141)</f>
        <v/>
      </c>
      <c r="F141" s="6">
        <f>IF(OR(Данные!A141="",NOT(ISNUMBER(Данные!E141)),NOT(ISNUMBER(Данные!F141)),Данные!F141=0),"",ROUND(Настройки!$B$3*C141*SQRT(Данные!K141),0))</f>
        <v/>
      </c>
      <c r="G141" s="6">
        <f>IF(OR(Данные!A141="",NOT(ISNUMBER(Данные!E141)),NOT(ISNUMBER(Данные!F141)),Данные!F141=0),"",ROUND(B141*Данные!K141+F141,0))</f>
        <v/>
      </c>
      <c r="H141" s="6">
        <f>IF(OR(Данные!A141="",NOT(ISNUMBER(Данные!E141)),NOT(ISNUMBER(Данные!F141)),Данные!F141=0),"",G141+Данные!N141)</f>
        <v/>
      </c>
      <c r="I141" s="6">
        <f>IF(OR(Данные!A141="",NOT(ISNUMBER(Данные!E141)),NOT(ISNUMBER(Данные!F141)),Данные!F141=0),"",F141+Данные!N141)</f>
        <v/>
      </c>
      <c r="J141" s="6">
        <f>IF(OR(OR(Данные!A141="",NOT(ISNUMBER(Данные!E141)),NOT(ISNUMBER(Данные!F141)),Данные!F141=0),B141=0),"",ROUND(D141/B141,1))</f>
        <v/>
      </c>
      <c r="K141" s="7">
        <f>IF(OR(OR(Данные!A141="",NOT(ISNUMBER(Данные!E141)),NOT(ISNUMBER(Данные!F141)),Данные!F141=0),I141=0),"",D141/I141)</f>
        <v/>
      </c>
      <c r="L141" s="6">
        <f>IF(OR(Данные!A141="",NOT(ISNUMBER(Данные!E141)),NOT(ISNUMBER(Данные!F141)),Данные!F141=0),"",IF(E141&gt;=G141,0,MAX(Данные!M141,CEILING(H141-E141,Данные!L141))))</f>
        <v/>
      </c>
    </row>
    <row r="142">
      <c r="A142" s="6">
        <f>IF(OR(Данные!A142="",NOT(ISNUMBER(Данные!E142)),NOT(ISNUMBER(Данные!F142)),Данные!F142=0),"",Данные!A142)</f>
        <v/>
      </c>
      <c r="B142" s="6">
        <f>IF(OR(Данные!A142="",NOT(ISNUMBER(Данные!E142)),NOT(ISNUMBER(Данные!F142)),Данные!F142=0),"",Данные!E142/Данные!F142)</f>
        <v/>
      </c>
      <c r="C142" s="6">
        <f>IF(OR(Данные!A142="",NOT(ISNUMBER(Данные!E142)),NOT(ISNUMBER(Данные!F142)),Данные!F142=0),"",B142*0.3)</f>
        <v/>
      </c>
      <c r="D142" s="6">
        <f>IF(OR(Данные!A142="",NOT(ISNUMBER(Данные!E142)),NOT(ISNUMBER(Данные!F142)),Данные!F142=0),"",Данные!G142)</f>
        <v/>
      </c>
      <c r="E142" s="6">
        <f>IF(OR(Данные!A142="",NOT(ISNUMBER(Данные!E142)),NOT(ISNUMBER(Данные!F142)),Данные!F142=0),"",Данные!G142-Данные!H142-Данные!I142+Данные!J142)</f>
        <v/>
      </c>
      <c r="F142" s="6">
        <f>IF(OR(Данные!A142="",NOT(ISNUMBER(Данные!E142)),NOT(ISNUMBER(Данные!F142)),Данные!F142=0),"",ROUND(Настройки!$B$3*C142*SQRT(Данные!K142),0))</f>
        <v/>
      </c>
      <c r="G142" s="6">
        <f>IF(OR(Данные!A142="",NOT(ISNUMBER(Данные!E142)),NOT(ISNUMBER(Данные!F142)),Данные!F142=0),"",ROUND(B142*Данные!K142+F142,0))</f>
        <v/>
      </c>
      <c r="H142" s="6">
        <f>IF(OR(Данные!A142="",NOT(ISNUMBER(Данные!E142)),NOT(ISNUMBER(Данные!F142)),Данные!F142=0),"",G142+Данные!N142)</f>
        <v/>
      </c>
      <c r="I142" s="6">
        <f>IF(OR(Данные!A142="",NOT(ISNUMBER(Данные!E142)),NOT(ISNUMBER(Данные!F142)),Данные!F142=0),"",F142+Данные!N142)</f>
        <v/>
      </c>
      <c r="J142" s="6">
        <f>IF(OR(OR(Данные!A142="",NOT(ISNUMBER(Данные!E142)),NOT(ISNUMBER(Данные!F142)),Данные!F142=0),B142=0),"",ROUND(D142/B142,1))</f>
        <v/>
      </c>
      <c r="K142" s="7">
        <f>IF(OR(OR(Данные!A142="",NOT(ISNUMBER(Данные!E142)),NOT(ISNUMBER(Данные!F142)),Данные!F142=0),I142=0),"",D142/I142)</f>
        <v/>
      </c>
      <c r="L142" s="6">
        <f>IF(OR(Данные!A142="",NOT(ISNUMBER(Данные!E142)),NOT(ISNUMBER(Данные!F142)),Данные!F142=0),"",IF(E142&gt;=G142,0,MAX(Данные!M142,CEILING(H142-E142,Данные!L142))))</f>
        <v/>
      </c>
    </row>
    <row r="143">
      <c r="A143" s="6">
        <f>IF(OR(Данные!A143="",NOT(ISNUMBER(Данные!E143)),NOT(ISNUMBER(Данные!F143)),Данные!F143=0),"",Данные!A143)</f>
        <v/>
      </c>
      <c r="B143" s="6">
        <f>IF(OR(Данные!A143="",NOT(ISNUMBER(Данные!E143)),NOT(ISNUMBER(Данные!F143)),Данные!F143=0),"",Данные!E143/Данные!F143)</f>
        <v/>
      </c>
      <c r="C143" s="6">
        <f>IF(OR(Данные!A143="",NOT(ISNUMBER(Данные!E143)),NOT(ISNUMBER(Данные!F143)),Данные!F143=0),"",B143*0.3)</f>
        <v/>
      </c>
      <c r="D143" s="6">
        <f>IF(OR(Данные!A143="",NOT(ISNUMBER(Данные!E143)),NOT(ISNUMBER(Данные!F143)),Данные!F143=0),"",Данные!G143)</f>
        <v/>
      </c>
      <c r="E143" s="6">
        <f>IF(OR(Данные!A143="",NOT(ISNUMBER(Данные!E143)),NOT(ISNUMBER(Данные!F143)),Данные!F143=0),"",Данные!G143-Данные!H143-Данные!I143+Данные!J143)</f>
        <v/>
      </c>
      <c r="F143" s="6">
        <f>IF(OR(Данные!A143="",NOT(ISNUMBER(Данные!E143)),NOT(ISNUMBER(Данные!F143)),Данные!F143=0),"",ROUND(Настройки!$B$3*C143*SQRT(Данные!K143),0))</f>
        <v/>
      </c>
      <c r="G143" s="6">
        <f>IF(OR(Данные!A143="",NOT(ISNUMBER(Данные!E143)),NOT(ISNUMBER(Данные!F143)),Данные!F143=0),"",ROUND(B143*Данные!K143+F143,0))</f>
        <v/>
      </c>
      <c r="H143" s="6">
        <f>IF(OR(Данные!A143="",NOT(ISNUMBER(Данные!E143)),NOT(ISNUMBER(Данные!F143)),Данные!F143=0),"",G143+Данные!N143)</f>
        <v/>
      </c>
      <c r="I143" s="6">
        <f>IF(OR(Данные!A143="",NOT(ISNUMBER(Данные!E143)),NOT(ISNUMBER(Данные!F143)),Данные!F143=0),"",F143+Данные!N143)</f>
        <v/>
      </c>
      <c r="J143" s="6">
        <f>IF(OR(OR(Данные!A143="",NOT(ISNUMBER(Данные!E143)),NOT(ISNUMBER(Данные!F143)),Данные!F143=0),B143=0),"",ROUND(D143/B143,1))</f>
        <v/>
      </c>
      <c r="K143" s="7">
        <f>IF(OR(OR(Данные!A143="",NOT(ISNUMBER(Данные!E143)),NOT(ISNUMBER(Данные!F143)),Данные!F143=0),I143=0),"",D143/I143)</f>
        <v/>
      </c>
      <c r="L143" s="6">
        <f>IF(OR(Данные!A143="",NOT(ISNUMBER(Данные!E143)),NOT(ISNUMBER(Данные!F143)),Данные!F143=0),"",IF(E143&gt;=G143,0,MAX(Данные!M143,CEILING(H143-E143,Данные!L143))))</f>
        <v/>
      </c>
    </row>
    <row r="144">
      <c r="A144" s="6">
        <f>IF(OR(Данные!A144="",NOT(ISNUMBER(Данные!E144)),NOT(ISNUMBER(Данные!F144)),Данные!F144=0),"",Данные!A144)</f>
        <v/>
      </c>
      <c r="B144" s="6">
        <f>IF(OR(Данные!A144="",NOT(ISNUMBER(Данные!E144)),NOT(ISNUMBER(Данные!F144)),Данные!F144=0),"",Данные!E144/Данные!F144)</f>
        <v/>
      </c>
      <c r="C144" s="6">
        <f>IF(OR(Данные!A144="",NOT(ISNUMBER(Данные!E144)),NOT(ISNUMBER(Данные!F144)),Данные!F144=0),"",B144*0.3)</f>
        <v/>
      </c>
      <c r="D144" s="6">
        <f>IF(OR(Данные!A144="",NOT(ISNUMBER(Данные!E144)),NOT(ISNUMBER(Данные!F144)),Данные!F144=0),"",Данные!G144)</f>
        <v/>
      </c>
      <c r="E144" s="6">
        <f>IF(OR(Данные!A144="",NOT(ISNUMBER(Данные!E144)),NOT(ISNUMBER(Данные!F144)),Данные!F144=0),"",Данные!G144-Данные!H144-Данные!I144+Данные!J144)</f>
        <v/>
      </c>
      <c r="F144" s="6">
        <f>IF(OR(Данные!A144="",NOT(ISNUMBER(Данные!E144)),NOT(ISNUMBER(Данные!F144)),Данные!F144=0),"",ROUND(Настройки!$B$3*C144*SQRT(Данные!K144),0))</f>
        <v/>
      </c>
      <c r="G144" s="6">
        <f>IF(OR(Данные!A144="",NOT(ISNUMBER(Данные!E144)),NOT(ISNUMBER(Данные!F144)),Данные!F144=0),"",ROUND(B144*Данные!K144+F144,0))</f>
        <v/>
      </c>
      <c r="H144" s="6">
        <f>IF(OR(Данные!A144="",NOT(ISNUMBER(Данные!E144)),NOT(ISNUMBER(Данные!F144)),Данные!F144=0),"",G144+Данные!N144)</f>
        <v/>
      </c>
      <c r="I144" s="6">
        <f>IF(OR(Данные!A144="",NOT(ISNUMBER(Данные!E144)),NOT(ISNUMBER(Данные!F144)),Данные!F144=0),"",F144+Данные!N144)</f>
        <v/>
      </c>
      <c r="J144" s="6">
        <f>IF(OR(OR(Данные!A144="",NOT(ISNUMBER(Данные!E144)),NOT(ISNUMBER(Данные!F144)),Данные!F144=0),B144=0),"",ROUND(D144/B144,1))</f>
        <v/>
      </c>
      <c r="K144" s="7">
        <f>IF(OR(OR(Данные!A144="",NOT(ISNUMBER(Данные!E144)),NOT(ISNUMBER(Данные!F144)),Данные!F144=0),I144=0),"",D144/I144)</f>
        <v/>
      </c>
      <c r="L144" s="6">
        <f>IF(OR(Данные!A144="",NOT(ISNUMBER(Данные!E144)),NOT(ISNUMBER(Данные!F144)),Данные!F144=0),"",IF(E144&gt;=G144,0,MAX(Данные!M144,CEILING(H144-E144,Данные!L144))))</f>
        <v/>
      </c>
    </row>
    <row r="145">
      <c r="A145" s="6">
        <f>IF(OR(Данные!A145="",NOT(ISNUMBER(Данные!E145)),NOT(ISNUMBER(Данные!F145)),Данные!F145=0),"",Данные!A145)</f>
        <v/>
      </c>
      <c r="B145" s="6">
        <f>IF(OR(Данные!A145="",NOT(ISNUMBER(Данные!E145)),NOT(ISNUMBER(Данные!F145)),Данные!F145=0),"",Данные!E145/Данные!F145)</f>
        <v/>
      </c>
      <c r="C145" s="6">
        <f>IF(OR(Данные!A145="",NOT(ISNUMBER(Данные!E145)),NOT(ISNUMBER(Данные!F145)),Данные!F145=0),"",B145*0.3)</f>
        <v/>
      </c>
      <c r="D145" s="6">
        <f>IF(OR(Данные!A145="",NOT(ISNUMBER(Данные!E145)),NOT(ISNUMBER(Данные!F145)),Данные!F145=0),"",Данные!G145)</f>
        <v/>
      </c>
      <c r="E145" s="6">
        <f>IF(OR(Данные!A145="",NOT(ISNUMBER(Данные!E145)),NOT(ISNUMBER(Данные!F145)),Данные!F145=0),"",Данные!G145-Данные!H145-Данные!I145+Данные!J145)</f>
        <v/>
      </c>
      <c r="F145" s="6">
        <f>IF(OR(Данные!A145="",NOT(ISNUMBER(Данные!E145)),NOT(ISNUMBER(Данные!F145)),Данные!F145=0),"",ROUND(Настройки!$B$3*C145*SQRT(Данные!K145),0))</f>
        <v/>
      </c>
      <c r="G145" s="6">
        <f>IF(OR(Данные!A145="",NOT(ISNUMBER(Данные!E145)),NOT(ISNUMBER(Данные!F145)),Данные!F145=0),"",ROUND(B145*Данные!K145+F145,0))</f>
        <v/>
      </c>
      <c r="H145" s="6">
        <f>IF(OR(Данные!A145="",NOT(ISNUMBER(Данные!E145)),NOT(ISNUMBER(Данные!F145)),Данные!F145=0),"",G145+Данные!N145)</f>
        <v/>
      </c>
      <c r="I145" s="6">
        <f>IF(OR(Данные!A145="",NOT(ISNUMBER(Данные!E145)),NOT(ISNUMBER(Данные!F145)),Данные!F145=0),"",F145+Данные!N145)</f>
        <v/>
      </c>
      <c r="J145" s="6">
        <f>IF(OR(OR(Данные!A145="",NOT(ISNUMBER(Данные!E145)),NOT(ISNUMBER(Данные!F145)),Данные!F145=0),B145=0),"",ROUND(D145/B145,1))</f>
        <v/>
      </c>
      <c r="K145" s="7">
        <f>IF(OR(OR(Данные!A145="",NOT(ISNUMBER(Данные!E145)),NOT(ISNUMBER(Данные!F145)),Данные!F145=0),I145=0),"",D145/I145)</f>
        <v/>
      </c>
      <c r="L145" s="6">
        <f>IF(OR(Данные!A145="",NOT(ISNUMBER(Данные!E145)),NOT(ISNUMBER(Данные!F145)),Данные!F145=0),"",IF(E145&gt;=G145,0,MAX(Данные!M145,CEILING(H145-E145,Данные!L145))))</f>
        <v/>
      </c>
    </row>
    <row r="146">
      <c r="A146" s="6">
        <f>IF(OR(Данные!A146="",NOT(ISNUMBER(Данные!E146)),NOT(ISNUMBER(Данные!F146)),Данные!F146=0),"",Данные!A146)</f>
        <v/>
      </c>
      <c r="B146" s="6">
        <f>IF(OR(Данные!A146="",NOT(ISNUMBER(Данные!E146)),NOT(ISNUMBER(Данные!F146)),Данные!F146=0),"",Данные!E146/Данные!F146)</f>
        <v/>
      </c>
      <c r="C146" s="6">
        <f>IF(OR(Данные!A146="",NOT(ISNUMBER(Данные!E146)),NOT(ISNUMBER(Данные!F146)),Данные!F146=0),"",B146*0.3)</f>
        <v/>
      </c>
      <c r="D146" s="6">
        <f>IF(OR(Данные!A146="",NOT(ISNUMBER(Данные!E146)),NOT(ISNUMBER(Данные!F146)),Данные!F146=0),"",Данные!G146)</f>
        <v/>
      </c>
      <c r="E146" s="6">
        <f>IF(OR(Данные!A146="",NOT(ISNUMBER(Данные!E146)),NOT(ISNUMBER(Данные!F146)),Данные!F146=0),"",Данные!G146-Данные!H146-Данные!I146+Данные!J146)</f>
        <v/>
      </c>
      <c r="F146" s="6">
        <f>IF(OR(Данные!A146="",NOT(ISNUMBER(Данные!E146)),NOT(ISNUMBER(Данные!F146)),Данные!F146=0),"",ROUND(Настройки!$B$3*C146*SQRT(Данные!K146),0))</f>
        <v/>
      </c>
      <c r="G146" s="6">
        <f>IF(OR(Данные!A146="",NOT(ISNUMBER(Данные!E146)),NOT(ISNUMBER(Данные!F146)),Данные!F146=0),"",ROUND(B146*Данные!K146+F146,0))</f>
        <v/>
      </c>
      <c r="H146" s="6">
        <f>IF(OR(Данные!A146="",NOT(ISNUMBER(Данные!E146)),NOT(ISNUMBER(Данные!F146)),Данные!F146=0),"",G146+Данные!N146)</f>
        <v/>
      </c>
      <c r="I146" s="6">
        <f>IF(OR(Данные!A146="",NOT(ISNUMBER(Данные!E146)),NOT(ISNUMBER(Данные!F146)),Данные!F146=0),"",F146+Данные!N146)</f>
        <v/>
      </c>
      <c r="J146" s="6">
        <f>IF(OR(OR(Данные!A146="",NOT(ISNUMBER(Данные!E146)),NOT(ISNUMBER(Данные!F146)),Данные!F146=0),B146=0),"",ROUND(D146/B146,1))</f>
        <v/>
      </c>
      <c r="K146" s="7">
        <f>IF(OR(OR(Данные!A146="",NOT(ISNUMBER(Данные!E146)),NOT(ISNUMBER(Данные!F146)),Данные!F146=0),I146=0),"",D146/I146)</f>
        <v/>
      </c>
      <c r="L146" s="6">
        <f>IF(OR(Данные!A146="",NOT(ISNUMBER(Данные!E146)),NOT(ISNUMBER(Данные!F146)),Данные!F146=0),"",IF(E146&gt;=G146,0,MAX(Данные!M146,CEILING(H146-E146,Данные!L146))))</f>
        <v/>
      </c>
    </row>
    <row r="147">
      <c r="A147" s="6">
        <f>IF(OR(Данные!A147="",NOT(ISNUMBER(Данные!E147)),NOT(ISNUMBER(Данные!F147)),Данные!F147=0),"",Данные!A147)</f>
        <v/>
      </c>
      <c r="B147" s="6">
        <f>IF(OR(Данные!A147="",NOT(ISNUMBER(Данные!E147)),NOT(ISNUMBER(Данные!F147)),Данные!F147=0),"",Данные!E147/Данные!F147)</f>
        <v/>
      </c>
      <c r="C147" s="6">
        <f>IF(OR(Данные!A147="",NOT(ISNUMBER(Данные!E147)),NOT(ISNUMBER(Данные!F147)),Данные!F147=0),"",B147*0.3)</f>
        <v/>
      </c>
      <c r="D147" s="6">
        <f>IF(OR(Данные!A147="",NOT(ISNUMBER(Данные!E147)),NOT(ISNUMBER(Данные!F147)),Данные!F147=0),"",Данные!G147)</f>
        <v/>
      </c>
      <c r="E147" s="6">
        <f>IF(OR(Данные!A147="",NOT(ISNUMBER(Данные!E147)),NOT(ISNUMBER(Данные!F147)),Данные!F147=0),"",Данные!G147-Данные!H147-Данные!I147+Данные!J147)</f>
        <v/>
      </c>
      <c r="F147" s="6">
        <f>IF(OR(Данные!A147="",NOT(ISNUMBER(Данные!E147)),NOT(ISNUMBER(Данные!F147)),Данные!F147=0),"",ROUND(Настройки!$B$3*C147*SQRT(Данные!K147),0))</f>
        <v/>
      </c>
      <c r="G147" s="6">
        <f>IF(OR(Данные!A147="",NOT(ISNUMBER(Данные!E147)),NOT(ISNUMBER(Данные!F147)),Данные!F147=0),"",ROUND(B147*Данные!K147+F147,0))</f>
        <v/>
      </c>
      <c r="H147" s="6">
        <f>IF(OR(Данные!A147="",NOT(ISNUMBER(Данные!E147)),NOT(ISNUMBER(Данные!F147)),Данные!F147=0),"",G147+Данные!N147)</f>
        <v/>
      </c>
      <c r="I147" s="6">
        <f>IF(OR(Данные!A147="",NOT(ISNUMBER(Данные!E147)),NOT(ISNUMBER(Данные!F147)),Данные!F147=0),"",F147+Данные!N147)</f>
        <v/>
      </c>
      <c r="J147" s="6">
        <f>IF(OR(OR(Данные!A147="",NOT(ISNUMBER(Данные!E147)),NOT(ISNUMBER(Данные!F147)),Данные!F147=0),B147=0),"",ROUND(D147/B147,1))</f>
        <v/>
      </c>
      <c r="K147" s="7">
        <f>IF(OR(OR(Данные!A147="",NOT(ISNUMBER(Данные!E147)),NOT(ISNUMBER(Данные!F147)),Данные!F147=0),I147=0),"",D147/I147)</f>
        <v/>
      </c>
      <c r="L147" s="6">
        <f>IF(OR(Данные!A147="",NOT(ISNUMBER(Данные!E147)),NOT(ISNUMBER(Данные!F147)),Данные!F147=0),"",IF(E147&gt;=G147,0,MAX(Данные!M147,CEILING(H147-E147,Данные!L147))))</f>
        <v/>
      </c>
    </row>
    <row r="148">
      <c r="A148" s="6">
        <f>IF(OR(Данные!A148="",NOT(ISNUMBER(Данные!E148)),NOT(ISNUMBER(Данные!F148)),Данные!F148=0),"",Данные!A148)</f>
        <v/>
      </c>
      <c r="B148" s="6">
        <f>IF(OR(Данные!A148="",NOT(ISNUMBER(Данные!E148)),NOT(ISNUMBER(Данные!F148)),Данные!F148=0),"",Данные!E148/Данные!F148)</f>
        <v/>
      </c>
      <c r="C148" s="6">
        <f>IF(OR(Данные!A148="",NOT(ISNUMBER(Данные!E148)),NOT(ISNUMBER(Данные!F148)),Данные!F148=0),"",B148*0.3)</f>
        <v/>
      </c>
      <c r="D148" s="6">
        <f>IF(OR(Данные!A148="",NOT(ISNUMBER(Данные!E148)),NOT(ISNUMBER(Данные!F148)),Данные!F148=0),"",Данные!G148)</f>
        <v/>
      </c>
      <c r="E148" s="6">
        <f>IF(OR(Данные!A148="",NOT(ISNUMBER(Данные!E148)),NOT(ISNUMBER(Данные!F148)),Данные!F148=0),"",Данные!G148-Данные!H148-Данные!I148+Данные!J148)</f>
        <v/>
      </c>
      <c r="F148" s="6">
        <f>IF(OR(Данные!A148="",NOT(ISNUMBER(Данные!E148)),NOT(ISNUMBER(Данные!F148)),Данные!F148=0),"",ROUND(Настройки!$B$3*C148*SQRT(Данные!K148),0))</f>
        <v/>
      </c>
      <c r="G148" s="6">
        <f>IF(OR(Данные!A148="",NOT(ISNUMBER(Данные!E148)),NOT(ISNUMBER(Данные!F148)),Данные!F148=0),"",ROUND(B148*Данные!K148+F148,0))</f>
        <v/>
      </c>
      <c r="H148" s="6">
        <f>IF(OR(Данные!A148="",NOT(ISNUMBER(Данные!E148)),NOT(ISNUMBER(Данные!F148)),Данные!F148=0),"",G148+Данные!N148)</f>
        <v/>
      </c>
      <c r="I148" s="6">
        <f>IF(OR(Данные!A148="",NOT(ISNUMBER(Данные!E148)),NOT(ISNUMBER(Данные!F148)),Данные!F148=0),"",F148+Данные!N148)</f>
        <v/>
      </c>
      <c r="J148" s="6">
        <f>IF(OR(OR(Данные!A148="",NOT(ISNUMBER(Данные!E148)),NOT(ISNUMBER(Данные!F148)),Данные!F148=0),B148=0),"",ROUND(D148/B148,1))</f>
        <v/>
      </c>
      <c r="K148" s="7">
        <f>IF(OR(OR(Данные!A148="",NOT(ISNUMBER(Данные!E148)),NOT(ISNUMBER(Данные!F148)),Данные!F148=0),I148=0),"",D148/I148)</f>
        <v/>
      </c>
      <c r="L148" s="6">
        <f>IF(OR(Данные!A148="",NOT(ISNUMBER(Данные!E148)),NOT(ISNUMBER(Данные!F148)),Данные!F148=0),"",IF(E148&gt;=G148,0,MAX(Данные!M148,CEILING(H148-E148,Данные!L148))))</f>
        <v/>
      </c>
    </row>
    <row r="149">
      <c r="A149" s="6">
        <f>IF(OR(Данные!A149="",NOT(ISNUMBER(Данные!E149)),NOT(ISNUMBER(Данные!F149)),Данные!F149=0),"",Данные!A149)</f>
        <v/>
      </c>
      <c r="B149" s="6">
        <f>IF(OR(Данные!A149="",NOT(ISNUMBER(Данные!E149)),NOT(ISNUMBER(Данные!F149)),Данные!F149=0),"",Данные!E149/Данные!F149)</f>
        <v/>
      </c>
      <c r="C149" s="6">
        <f>IF(OR(Данные!A149="",NOT(ISNUMBER(Данные!E149)),NOT(ISNUMBER(Данные!F149)),Данные!F149=0),"",B149*0.3)</f>
        <v/>
      </c>
      <c r="D149" s="6">
        <f>IF(OR(Данные!A149="",NOT(ISNUMBER(Данные!E149)),NOT(ISNUMBER(Данные!F149)),Данные!F149=0),"",Данные!G149)</f>
        <v/>
      </c>
      <c r="E149" s="6">
        <f>IF(OR(Данные!A149="",NOT(ISNUMBER(Данные!E149)),NOT(ISNUMBER(Данные!F149)),Данные!F149=0),"",Данные!G149-Данные!H149-Данные!I149+Данные!J149)</f>
        <v/>
      </c>
      <c r="F149" s="6">
        <f>IF(OR(Данные!A149="",NOT(ISNUMBER(Данные!E149)),NOT(ISNUMBER(Данные!F149)),Данные!F149=0),"",ROUND(Настройки!$B$3*C149*SQRT(Данные!K149),0))</f>
        <v/>
      </c>
      <c r="G149" s="6">
        <f>IF(OR(Данные!A149="",NOT(ISNUMBER(Данные!E149)),NOT(ISNUMBER(Данные!F149)),Данные!F149=0),"",ROUND(B149*Данные!K149+F149,0))</f>
        <v/>
      </c>
      <c r="H149" s="6">
        <f>IF(OR(Данные!A149="",NOT(ISNUMBER(Данные!E149)),NOT(ISNUMBER(Данные!F149)),Данные!F149=0),"",G149+Данные!N149)</f>
        <v/>
      </c>
      <c r="I149" s="6">
        <f>IF(OR(Данные!A149="",NOT(ISNUMBER(Данные!E149)),NOT(ISNUMBER(Данные!F149)),Данные!F149=0),"",F149+Данные!N149)</f>
        <v/>
      </c>
      <c r="J149" s="6">
        <f>IF(OR(OR(Данные!A149="",NOT(ISNUMBER(Данные!E149)),NOT(ISNUMBER(Данные!F149)),Данные!F149=0),B149=0),"",ROUND(D149/B149,1))</f>
        <v/>
      </c>
      <c r="K149" s="7">
        <f>IF(OR(OR(Данные!A149="",NOT(ISNUMBER(Данные!E149)),NOT(ISNUMBER(Данные!F149)),Данные!F149=0),I149=0),"",D149/I149)</f>
        <v/>
      </c>
      <c r="L149" s="6">
        <f>IF(OR(Данные!A149="",NOT(ISNUMBER(Данные!E149)),NOT(ISNUMBER(Данные!F149)),Данные!F149=0),"",IF(E149&gt;=G149,0,MAX(Данные!M149,CEILING(H149-E149,Данные!L149))))</f>
        <v/>
      </c>
    </row>
    <row r="150">
      <c r="A150" s="6">
        <f>IF(OR(Данные!A150="",NOT(ISNUMBER(Данные!E150)),NOT(ISNUMBER(Данные!F150)),Данные!F150=0),"",Данные!A150)</f>
        <v/>
      </c>
      <c r="B150" s="6">
        <f>IF(OR(Данные!A150="",NOT(ISNUMBER(Данные!E150)),NOT(ISNUMBER(Данные!F150)),Данные!F150=0),"",Данные!E150/Данные!F150)</f>
        <v/>
      </c>
      <c r="C150" s="6">
        <f>IF(OR(Данные!A150="",NOT(ISNUMBER(Данные!E150)),NOT(ISNUMBER(Данные!F150)),Данные!F150=0),"",B150*0.3)</f>
        <v/>
      </c>
      <c r="D150" s="6">
        <f>IF(OR(Данные!A150="",NOT(ISNUMBER(Данные!E150)),NOT(ISNUMBER(Данные!F150)),Данные!F150=0),"",Данные!G150)</f>
        <v/>
      </c>
      <c r="E150" s="6">
        <f>IF(OR(Данные!A150="",NOT(ISNUMBER(Данные!E150)),NOT(ISNUMBER(Данные!F150)),Данные!F150=0),"",Данные!G150-Данные!H150-Данные!I150+Данные!J150)</f>
        <v/>
      </c>
      <c r="F150" s="6">
        <f>IF(OR(Данные!A150="",NOT(ISNUMBER(Данные!E150)),NOT(ISNUMBER(Данные!F150)),Данные!F150=0),"",ROUND(Настройки!$B$3*C150*SQRT(Данные!K150),0))</f>
        <v/>
      </c>
      <c r="G150" s="6">
        <f>IF(OR(Данные!A150="",NOT(ISNUMBER(Данные!E150)),NOT(ISNUMBER(Данные!F150)),Данные!F150=0),"",ROUND(B150*Данные!K150+F150,0))</f>
        <v/>
      </c>
      <c r="H150" s="6">
        <f>IF(OR(Данные!A150="",NOT(ISNUMBER(Данные!E150)),NOT(ISNUMBER(Данные!F150)),Данные!F150=0),"",G150+Данные!N150)</f>
        <v/>
      </c>
      <c r="I150" s="6">
        <f>IF(OR(Данные!A150="",NOT(ISNUMBER(Данные!E150)),NOT(ISNUMBER(Данные!F150)),Данные!F150=0),"",F150+Данные!N150)</f>
        <v/>
      </c>
      <c r="J150" s="6">
        <f>IF(OR(OR(Данные!A150="",NOT(ISNUMBER(Данные!E150)),NOT(ISNUMBER(Данные!F150)),Данные!F150=0),B150=0),"",ROUND(D150/B150,1))</f>
        <v/>
      </c>
      <c r="K150" s="7">
        <f>IF(OR(OR(Данные!A150="",NOT(ISNUMBER(Данные!E150)),NOT(ISNUMBER(Данные!F150)),Данные!F150=0),I150=0),"",D150/I150)</f>
        <v/>
      </c>
      <c r="L150" s="6">
        <f>IF(OR(Данные!A150="",NOT(ISNUMBER(Данные!E150)),NOT(ISNUMBER(Данные!F150)),Данные!F150=0),"",IF(E150&gt;=G150,0,MAX(Данные!M150,CEILING(H150-E150,Данные!L150))))</f>
        <v/>
      </c>
    </row>
    <row r="151">
      <c r="A151" s="6">
        <f>IF(OR(Данные!A151="",NOT(ISNUMBER(Данные!E151)),NOT(ISNUMBER(Данные!F151)),Данные!F151=0),"",Данные!A151)</f>
        <v/>
      </c>
      <c r="B151" s="6">
        <f>IF(OR(Данные!A151="",NOT(ISNUMBER(Данные!E151)),NOT(ISNUMBER(Данные!F151)),Данные!F151=0),"",Данные!E151/Данные!F151)</f>
        <v/>
      </c>
      <c r="C151" s="6">
        <f>IF(OR(Данные!A151="",NOT(ISNUMBER(Данные!E151)),NOT(ISNUMBER(Данные!F151)),Данные!F151=0),"",B151*0.3)</f>
        <v/>
      </c>
      <c r="D151" s="6">
        <f>IF(OR(Данные!A151="",NOT(ISNUMBER(Данные!E151)),NOT(ISNUMBER(Данные!F151)),Данные!F151=0),"",Данные!G151)</f>
        <v/>
      </c>
      <c r="E151" s="6">
        <f>IF(OR(Данные!A151="",NOT(ISNUMBER(Данные!E151)),NOT(ISNUMBER(Данные!F151)),Данные!F151=0),"",Данные!G151-Данные!H151-Данные!I151+Данные!J151)</f>
        <v/>
      </c>
      <c r="F151" s="6">
        <f>IF(OR(Данные!A151="",NOT(ISNUMBER(Данные!E151)),NOT(ISNUMBER(Данные!F151)),Данные!F151=0),"",ROUND(Настройки!$B$3*C151*SQRT(Данные!K151),0))</f>
        <v/>
      </c>
      <c r="G151" s="6">
        <f>IF(OR(Данные!A151="",NOT(ISNUMBER(Данные!E151)),NOT(ISNUMBER(Данные!F151)),Данные!F151=0),"",ROUND(B151*Данные!K151+F151,0))</f>
        <v/>
      </c>
      <c r="H151" s="6">
        <f>IF(OR(Данные!A151="",NOT(ISNUMBER(Данные!E151)),NOT(ISNUMBER(Данные!F151)),Данные!F151=0),"",G151+Данные!N151)</f>
        <v/>
      </c>
      <c r="I151" s="6">
        <f>IF(OR(Данные!A151="",NOT(ISNUMBER(Данные!E151)),NOT(ISNUMBER(Данные!F151)),Данные!F151=0),"",F151+Данные!N151)</f>
        <v/>
      </c>
      <c r="J151" s="6">
        <f>IF(OR(OR(Данные!A151="",NOT(ISNUMBER(Данные!E151)),NOT(ISNUMBER(Данные!F151)),Данные!F151=0),B151=0),"",ROUND(D151/B151,1))</f>
        <v/>
      </c>
      <c r="K151" s="7">
        <f>IF(OR(OR(Данные!A151="",NOT(ISNUMBER(Данные!E151)),NOT(ISNUMBER(Данные!F151)),Данные!F151=0),I151=0),"",D151/I151)</f>
        <v/>
      </c>
      <c r="L151" s="6">
        <f>IF(OR(Данные!A151="",NOT(ISNUMBER(Данные!E151)),NOT(ISNUMBER(Данные!F151)),Данные!F151=0),"",IF(E151&gt;=G151,0,MAX(Данные!M151,CEILING(H151-E151,Данные!L151))))</f>
        <v/>
      </c>
    </row>
    <row r="152">
      <c r="A152" s="6">
        <f>IF(OR(Данные!A152="",NOT(ISNUMBER(Данные!E152)),NOT(ISNUMBER(Данные!F152)),Данные!F152=0),"",Данные!A152)</f>
        <v/>
      </c>
      <c r="B152" s="6">
        <f>IF(OR(Данные!A152="",NOT(ISNUMBER(Данные!E152)),NOT(ISNUMBER(Данные!F152)),Данные!F152=0),"",Данные!E152/Данные!F152)</f>
        <v/>
      </c>
      <c r="C152" s="6">
        <f>IF(OR(Данные!A152="",NOT(ISNUMBER(Данные!E152)),NOT(ISNUMBER(Данные!F152)),Данные!F152=0),"",B152*0.3)</f>
        <v/>
      </c>
      <c r="D152" s="6">
        <f>IF(OR(Данные!A152="",NOT(ISNUMBER(Данные!E152)),NOT(ISNUMBER(Данные!F152)),Данные!F152=0),"",Данные!G152)</f>
        <v/>
      </c>
      <c r="E152" s="6">
        <f>IF(OR(Данные!A152="",NOT(ISNUMBER(Данные!E152)),NOT(ISNUMBER(Данные!F152)),Данные!F152=0),"",Данные!G152-Данные!H152-Данные!I152+Данные!J152)</f>
        <v/>
      </c>
      <c r="F152" s="6">
        <f>IF(OR(Данные!A152="",NOT(ISNUMBER(Данные!E152)),NOT(ISNUMBER(Данные!F152)),Данные!F152=0),"",ROUND(Настройки!$B$3*C152*SQRT(Данные!K152),0))</f>
        <v/>
      </c>
      <c r="G152" s="6">
        <f>IF(OR(Данные!A152="",NOT(ISNUMBER(Данные!E152)),NOT(ISNUMBER(Данные!F152)),Данные!F152=0),"",ROUND(B152*Данные!K152+F152,0))</f>
        <v/>
      </c>
      <c r="H152" s="6">
        <f>IF(OR(Данные!A152="",NOT(ISNUMBER(Данные!E152)),NOT(ISNUMBER(Данные!F152)),Данные!F152=0),"",G152+Данные!N152)</f>
        <v/>
      </c>
      <c r="I152" s="6">
        <f>IF(OR(Данные!A152="",NOT(ISNUMBER(Данные!E152)),NOT(ISNUMBER(Данные!F152)),Данные!F152=0),"",F152+Данные!N152)</f>
        <v/>
      </c>
      <c r="J152" s="6">
        <f>IF(OR(OR(Данные!A152="",NOT(ISNUMBER(Данные!E152)),NOT(ISNUMBER(Данные!F152)),Данные!F152=0),B152=0),"",ROUND(D152/B152,1))</f>
        <v/>
      </c>
      <c r="K152" s="7">
        <f>IF(OR(OR(Данные!A152="",NOT(ISNUMBER(Данные!E152)),NOT(ISNUMBER(Данные!F152)),Данные!F152=0),I152=0),"",D152/I152)</f>
        <v/>
      </c>
      <c r="L152" s="6">
        <f>IF(OR(Данные!A152="",NOT(ISNUMBER(Данные!E152)),NOT(ISNUMBER(Данные!F152)),Данные!F152=0),"",IF(E152&gt;=G152,0,MAX(Данные!M152,CEILING(H152-E152,Данные!L152))))</f>
        <v/>
      </c>
    </row>
    <row r="153">
      <c r="A153" s="6">
        <f>IF(OR(Данные!A153="",NOT(ISNUMBER(Данные!E153)),NOT(ISNUMBER(Данные!F153)),Данные!F153=0),"",Данные!A153)</f>
        <v/>
      </c>
      <c r="B153" s="6">
        <f>IF(OR(Данные!A153="",NOT(ISNUMBER(Данные!E153)),NOT(ISNUMBER(Данные!F153)),Данные!F153=0),"",Данные!E153/Данные!F153)</f>
        <v/>
      </c>
      <c r="C153" s="6">
        <f>IF(OR(Данные!A153="",NOT(ISNUMBER(Данные!E153)),NOT(ISNUMBER(Данные!F153)),Данные!F153=0),"",B153*0.3)</f>
        <v/>
      </c>
      <c r="D153" s="6">
        <f>IF(OR(Данные!A153="",NOT(ISNUMBER(Данные!E153)),NOT(ISNUMBER(Данные!F153)),Данные!F153=0),"",Данные!G153)</f>
        <v/>
      </c>
      <c r="E153" s="6">
        <f>IF(OR(Данные!A153="",NOT(ISNUMBER(Данные!E153)),NOT(ISNUMBER(Данные!F153)),Данные!F153=0),"",Данные!G153-Данные!H153-Данные!I153+Данные!J153)</f>
        <v/>
      </c>
      <c r="F153" s="6">
        <f>IF(OR(Данные!A153="",NOT(ISNUMBER(Данные!E153)),NOT(ISNUMBER(Данные!F153)),Данные!F153=0),"",ROUND(Настройки!$B$3*C153*SQRT(Данные!K153),0))</f>
        <v/>
      </c>
      <c r="G153" s="6">
        <f>IF(OR(Данные!A153="",NOT(ISNUMBER(Данные!E153)),NOT(ISNUMBER(Данные!F153)),Данные!F153=0),"",ROUND(B153*Данные!K153+F153,0))</f>
        <v/>
      </c>
      <c r="H153" s="6">
        <f>IF(OR(Данные!A153="",NOT(ISNUMBER(Данные!E153)),NOT(ISNUMBER(Данные!F153)),Данные!F153=0),"",G153+Данные!N153)</f>
        <v/>
      </c>
      <c r="I153" s="6">
        <f>IF(OR(Данные!A153="",NOT(ISNUMBER(Данные!E153)),NOT(ISNUMBER(Данные!F153)),Данные!F153=0),"",F153+Данные!N153)</f>
        <v/>
      </c>
      <c r="J153" s="6">
        <f>IF(OR(OR(Данные!A153="",NOT(ISNUMBER(Данные!E153)),NOT(ISNUMBER(Данные!F153)),Данные!F153=0),B153=0),"",ROUND(D153/B153,1))</f>
        <v/>
      </c>
      <c r="K153" s="7">
        <f>IF(OR(OR(Данные!A153="",NOT(ISNUMBER(Данные!E153)),NOT(ISNUMBER(Данные!F153)),Данные!F153=0),I153=0),"",D153/I153)</f>
        <v/>
      </c>
      <c r="L153" s="6">
        <f>IF(OR(Данные!A153="",NOT(ISNUMBER(Данные!E153)),NOT(ISNUMBER(Данные!F153)),Данные!F153=0),"",IF(E153&gt;=G153,0,MAX(Данные!M153,CEILING(H153-E153,Данные!L153))))</f>
        <v/>
      </c>
    </row>
    <row r="154">
      <c r="A154" s="6">
        <f>IF(OR(Данные!A154="",NOT(ISNUMBER(Данные!E154)),NOT(ISNUMBER(Данные!F154)),Данные!F154=0),"",Данные!A154)</f>
        <v/>
      </c>
      <c r="B154" s="6">
        <f>IF(OR(Данные!A154="",NOT(ISNUMBER(Данные!E154)),NOT(ISNUMBER(Данные!F154)),Данные!F154=0),"",Данные!E154/Данные!F154)</f>
        <v/>
      </c>
      <c r="C154" s="6">
        <f>IF(OR(Данные!A154="",NOT(ISNUMBER(Данные!E154)),NOT(ISNUMBER(Данные!F154)),Данные!F154=0),"",B154*0.3)</f>
        <v/>
      </c>
      <c r="D154" s="6">
        <f>IF(OR(Данные!A154="",NOT(ISNUMBER(Данные!E154)),NOT(ISNUMBER(Данные!F154)),Данные!F154=0),"",Данные!G154)</f>
        <v/>
      </c>
      <c r="E154" s="6">
        <f>IF(OR(Данные!A154="",NOT(ISNUMBER(Данные!E154)),NOT(ISNUMBER(Данные!F154)),Данные!F154=0),"",Данные!G154-Данные!H154-Данные!I154+Данные!J154)</f>
        <v/>
      </c>
      <c r="F154" s="6">
        <f>IF(OR(Данные!A154="",NOT(ISNUMBER(Данные!E154)),NOT(ISNUMBER(Данные!F154)),Данные!F154=0),"",ROUND(Настройки!$B$3*C154*SQRT(Данные!K154),0))</f>
        <v/>
      </c>
      <c r="G154" s="6">
        <f>IF(OR(Данные!A154="",NOT(ISNUMBER(Данные!E154)),NOT(ISNUMBER(Данные!F154)),Данные!F154=0),"",ROUND(B154*Данные!K154+F154,0))</f>
        <v/>
      </c>
      <c r="H154" s="6">
        <f>IF(OR(Данные!A154="",NOT(ISNUMBER(Данные!E154)),NOT(ISNUMBER(Данные!F154)),Данные!F154=0),"",G154+Данные!N154)</f>
        <v/>
      </c>
      <c r="I154" s="6">
        <f>IF(OR(Данные!A154="",NOT(ISNUMBER(Данные!E154)),NOT(ISNUMBER(Данные!F154)),Данные!F154=0),"",F154+Данные!N154)</f>
        <v/>
      </c>
      <c r="J154" s="6">
        <f>IF(OR(OR(Данные!A154="",NOT(ISNUMBER(Данные!E154)),NOT(ISNUMBER(Данные!F154)),Данные!F154=0),B154=0),"",ROUND(D154/B154,1))</f>
        <v/>
      </c>
      <c r="K154" s="7">
        <f>IF(OR(OR(Данные!A154="",NOT(ISNUMBER(Данные!E154)),NOT(ISNUMBER(Данные!F154)),Данные!F154=0),I154=0),"",D154/I154)</f>
        <v/>
      </c>
      <c r="L154" s="6">
        <f>IF(OR(Данные!A154="",NOT(ISNUMBER(Данные!E154)),NOT(ISNUMBER(Данные!F154)),Данные!F154=0),"",IF(E154&gt;=G154,0,MAX(Данные!M154,CEILING(H154-E154,Данные!L154))))</f>
        <v/>
      </c>
    </row>
    <row r="155">
      <c r="A155" s="6">
        <f>IF(OR(Данные!A155="",NOT(ISNUMBER(Данные!E155)),NOT(ISNUMBER(Данные!F155)),Данные!F155=0),"",Данные!A155)</f>
        <v/>
      </c>
      <c r="B155" s="6">
        <f>IF(OR(Данные!A155="",NOT(ISNUMBER(Данные!E155)),NOT(ISNUMBER(Данные!F155)),Данные!F155=0),"",Данные!E155/Данные!F155)</f>
        <v/>
      </c>
      <c r="C155" s="6">
        <f>IF(OR(Данные!A155="",NOT(ISNUMBER(Данные!E155)),NOT(ISNUMBER(Данные!F155)),Данные!F155=0),"",B155*0.3)</f>
        <v/>
      </c>
      <c r="D155" s="6">
        <f>IF(OR(Данные!A155="",NOT(ISNUMBER(Данные!E155)),NOT(ISNUMBER(Данные!F155)),Данные!F155=0),"",Данные!G155)</f>
        <v/>
      </c>
      <c r="E155" s="6">
        <f>IF(OR(Данные!A155="",NOT(ISNUMBER(Данные!E155)),NOT(ISNUMBER(Данные!F155)),Данные!F155=0),"",Данные!G155-Данные!H155-Данные!I155+Данные!J155)</f>
        <v/>
      </c>
      <c r="F155" s="6">
        <f>IF(OR(Данные!A155="",NOT(ISNUMBER(Данные!E155)),NOT(ISNUMBER(Данные!F155)),Данные!F155=0),"",ROUND(Настройки!$B$3*C155*SQRT(Данные!K155),0))</f>
        <v/>
      </c>
      <c r="G155" s="6">
        <f>IF(OR(Данные!A155="",NOT(ISNUMBER(Данные!E155)),NOT(ISNUMBER(Данные!F155)),Данные!F155=0),"",ROUND(B155*Данные!K155+F155,0))</f>
        <v/>
      </c>
      <c r="H155" s="6">
        <f>IF(OR(Данные!A155="",NOT(ISNUMBER(Данные!E155)),NOT(ISNUMBER(Данные!F155)),Данные!F155=0),"",G155+Данные!N155)</f>
        <v/>
      </c>
      <c r="I155" s="6">
        <f>IF(OR(Данные!A155="",NOT(ISNUMBER(Данные!E155)),NOT(ISNUMBER(Данные!F155)),Данные!F155=0),"",F155+Данные!N155)</f>
        <v/>
      </c>
      <c r="J155" s="6">
        <f>IF(OR(OR(Данные!A155="",NOT(ISNUMBER(Данные!E155)),NOT(ISNUMBER(Данные!F155)),Данные!F155=0),B155=0),"",ROUND(D155/B155,1))</f>
        <v/>
      </c>
      <c r="K155" s="7">
        <f>IF(OR(OR(Данные!A155="",NOT(ISNUMBER(Данные!E155)),NOT(ISNUMBER(Данные!F155)),Данные!F155=0),I155=0),"",D155/I155)</f>
        <v/>
      </c>
      <c r="L155" s="6">
        <f>IF(OR(Данные!A155="",NOT(ISNUMBER(Данные!E155)),NOT(ISNUMBER(Данные!F155)),Данные!F155=0),"",IF(E155&gt;=G155,0,MAX(Данные!M155,CEILING(H155-E155,Данные!L155))))</f>
        <v/>
      </c>
    </row>
    <row r="156">
      <c r="A156" s="6">
        <f>IF(OR(Данные!A156="",NOT(ISNUMBER(Данные!E156)),NOT(ISNUMBER(Данные!F156)),Данные!F156=0),"",Данные!A156)</f>
        <v/>
      </c>
      <c r="B156" s="6">
        <f>IF(OR(Данные!A156="",NOT(ISNUMBER(Данные!E156)),NOT(ISNUMBER(Данные!F156)),Данные!F156=0),"",Данные!E156/Данные!F156)</f>
        <v/>
      </c>
      <c r="C156" s="6">
        <f>IF(OR(Данные!A156="",NOT(ISNUMBER(Данные!E156)),NOT(ISNUMBER(Данные!F156)),Данные!F156=0),"",B156*0.3)</f>
        <v/>
      </c>
      <c r="D156" s="6">
        <f>IF(OR(Данные!A156="",NOT(ISNUMBER(Данные!E156)),NOT(ISNUMBER(Данные!F156)),Данные!F156=0),"",Данные!G156)</f>
        <v/>
      </c>
      <c r="E156" s="6">
        <f>IF(OR(Данные!A156="",NOT(ISNUMBER(Данные!E156)),NOT(ISNUMBER(Данные!F156)),Данные!F156=0),"",Данные!G156-Данные!H156-Данные!I156+Данные!J156)</f>
        <v/>
      </c>
      <c r="F156" s="6">
        <f>IF(OR(Данные!A156="",NOT(ISNUMBER(Данные!E156)),NOT(ISNUMBER(Данные!F156)),Данные!F156=0),"",ROUND(Настройки!$B$3*C156*SQRT(Данные!K156),0))</f>
        <v/>
      </c>
      <c r="G156" s="6">
        <f>IF(OR(Данные!A156="",NOT(ISNUMBER(Данные!E156)),NOT(ISNUMBER(Данные!F156)),Данные!F156=0),"",ROUND(B156*Данные!K156+F156,0))</f>
        <v/>
      </c>
      <c r="H156" s="6">
        <f>IF(OR(Данные!A156="",NOT(ISNUMBER(Данные!E156)),NOT(ISNUMBER(Данные!F156)),Данные!F156=0),"",G156+Данные!N156)</f>
        <v/>
      </c>
      <c r="I156" s="6">
        <f>IF(OR(Данные!A156="",NOT(ISNUMBER(Данные!E156)),NOT(ISNUMBER(Данные!F156)),Данные!F156=0),"",F156+Данные!N156)</f>
        <v/>
      </c>
      <c r="J156" s="6">
        <f>IF(OR(OR(Данные!A156="",NOT(ISNUMBER(Данные!E156)),NOT(ISNUMBER(Данные!F156)),Данные!F156=0),B156=0),"",ROUND(D156/B156,1))</f>
        <v/>
      </c>
      <c r="K156" s="7">
        <f>IF(OR(OR(Данные!A156="",NOT(ISNUMBER(Данные!E156)),NOT(ISNUMBER(Данные!F156)),Данные!F156=0),I156=0),"",D156/I156)</f>
        <v/>
      </c>
      <c r="L156" s="6">
        <f>IF(OR(Данные!A156="",NOT(ISNUMBER(Данные!E156)),NOT(ISNUMBER(Данные!F156)),Данные!F156=0),"",IF(E156&gt;=G156,0,MAX(Данные!M156,CEILING(H156-E156,Данные!L156))))</f>
        <v/>
      </c>
    </row>
    <row r="157">
      <c r="A157" s="6">
        <f>IF(OR(Данные!A157="",NOT(ISNUMBER(Данные!E157)),NOT(ISNUMBER(Данные!F157)),Данные!F157=0),"",Данные!A157)</f>
        <v/>
      </c>
      <c r="B157" s="6">
        <f>IF(OR(Данные!A157="",NOT(ISNUMBER(Данные!E157)),NOT(ISNUMBER(Данные!F157)),Данные!F157=0),"",Данные!E157/Данные!F157)</f>
        <v/>
      </c>
      <c r="C157" s="6">
        <f>IF(OR(Данные!A157="",NOT(ISNUMBER(Данные!E157)),NOT(ISNUMBER(Данные!F157)),Данные!F157=0),"",B157*0.3)</f>
        <v/>
      </c>
      <c r="D157" s="6">
        <f>IF(OR(Данные!A157="",NOT(ISNUMBER(Данные!E157)),NOT(ISNUMBER(Данные!F157)),Данные!F157=0),"",Данные!G157)</f>
        <v/>
      </c>
      <c r="E157" s="6">
        <f>IF(OR(Данные!A157="",NOT(ISNUMBER(Данные!E157)),NOT(ISNUMBER(Данные!F157)),Данные!F157=0),"",Данные!G157-Данные!H157-Данные!I157+Данные!J157)</f>
        <v/>
      </c>
      <c r="F157" s="6">
        <f>IF(OR(Данные!A157="",NOT(ISNUMBER(Данные!E157)),NOT(ISNUMBER(Данные!F157)),Данные!F157=0),"",ROUND(Настройки!$B$3*C157*SQRT(Данные!K157),0))</f>
        <v/>
      </c>
      <c r="G157" s="6">
        <f>IF(OR(Данные!A157="",NOT(ISNUMBER(Данные!E157)),NOT(ISNUMBER(Данные!F157)),Данные!F157=0),"",ROUND(B157*Данные!K157+F157,0))</f>
        <v/>
      </c>
      <c r="H157" s="6">
        <f>IF(OR(Данные!A157="",NOT(ISNUMBER(Данные!E157)),NOT(ISNUMBER(Данные!F157)),Данные!F157=0),"",G157+Данные!N157)</f>
        <v/>
      </c>
      <c r="I157" s="6">
        <f>IF(OR(Данные!A157="",NOT(ISNUMBER(Данные!E157)),NOT(ISNUMBER(Данные!F157)),Данные!F157=0),"",F157+Данные!N157)</f>
        <v/>
      </c>
      <c r="J157" s="6">
        <f>IF(OR(OR(Данные!A157="",NOT(ISNUMBER(Данные!E157)),NOT(ISNUMBER(Данные!F157)),Данные!F157=0),B157=0),"",ROUND(D157/B157,1))</f>
        <v/>
      </c>
      <c r="K157" s="7">
        <f>IF(OR(OR(Данные!A157="",NOT(ISNUMBER(Данные!E157)),NOT(ISNUMBER(Данные!F157)),Данные!F157=0),I157=0),"",D157/I157)</f>
        <v/>
      </c>
      <c r="L157" s="6">
        <f>IF(OR(Данные!A157="",NOT(ISNUMBER(Данные!E157)),NOT(ISNUMBER(Данные!F157)),Данные!F157=0),"",IF(E157&gt;=G157,0,MAX(Данные!M157,CEILING(H157-E157,Данные!L157))))</f>
        <v/>
      </c>
    </row>
    <row r="158">
      <c r="A158" s="6">
        <f>IF(OR(Данные!A158="",NOT(ISNUMBER(Данные!E158)),NOT(ISNUMBER(Данные!F158)),Данные!F158=0),"",Данные!A158)</f>
        <v/>
      </c>
      <c r="B158" s="6">
        <f>IF(OR(Данные!A158="",NOT(ISNUMBER(Данные!E158)),NOT(ISNUMBER(Данные!F158)),Данные!F158=0),"",Данные!E158/Данные!F158)</f>
        <v/>
      </c>
      <c r="C158" s="6">
        <f>IF(OR(Данные!A158="",NOT(ISNUMBER(Данные!E158)),NOT(ISNUMBER(Данные!F158)),Данные!F158=0),"",B158*0.3)</f>
        <v/>
      </c>
      <c r="D158" s="6">
        <f>IF(OR(Данные!A158="",NOT(ISNUMBER(Данные!E158)),NOT(ISNUMBER(Данные!F158)),Данные!F158=0),"",Данные!G158)</f>
        <v/>
      </c>
      <c r="E158" s="6">
        <f>IF(OR(Данные!A158="",NOT(ISNUMBER(Данные!E158)),NOT(ISNUMBER(Данные!F158)),Данные!F158=0),"",Данные!G158-Данные!H158-Данные!I158+Данные!J158)</f>
        <v/>
      </c>
      <c r="F158" s="6">
        <f>IF(OR(Данные!A158="",NOT(ISNUMBER(Данные!E158)),NOT(ISNUMBER(Данные!F158)),Данные!F158=0),"",ROUND(Настройки!$B$3*C158*SQRT(Данные!K158),0))</f>
        <v/>
      </c>
      <c r="G158" s="6">
        <f>IF(OR(Данные!A158="",NOT(ISNUMBER(Данные!E158)),NOT(ISNUMBER(Данные!F158)),Данные!F158=0),"",ROUND(B158*Данные!K158+F158,0))</f>
        <v/>
      </c>
      <c r="H158" s="6">
        <f>IF(OR(Данные!A158="",NOT(ISNUMBER(Данные!E158)),NOT(ISNUMBER(Данные!F158)),Данные!F158=0),"",G158+Данные!N158)</f>
        <v/>
      </c>
      <c r="I158" s="6">
        <f>IF(OR(Данные!A158="",NOT(ISNUMBER(Данные!E158)),NOT(ISNUMBER(Данные!F158)),Данные!F158=0),"",F158+Данные!N158)</f>
        <v/>
      </c>
      <c r="J158" s="6">
        <f>IF(OR(OR(Данные!A158="",NOT(ISNUMBER(Данные!E158)),NOT(ISNUMBER(Данные!F158)),Данные!F158=0),B158=0),"",ROUND(D158/B158,1))</f>
        <v/>
      </c>
      <c r="K158" s="7">
        <f>IF(OR(OR(Данные!A158="",NOT(ISNUMBER(Данные!E158)),NOT(ISNUMBER(Данные!F158)),Данные!F158=0),I158=0),"",D158/I158)</f>
        <v/>
      </c>
      <c r="L158" s="6">
        <f>IF(OR(Данные!A158="",NOT(ISNUMBER(Данные!E158)),NOT(ISNUMBER(Данные!F158)),Данные!F158=0),"",IF(E158&gt;=G158,0,MAX(Данные!M158,CEILING(H158-E158,Данные!L158))))</f>
        <v/>
      </c>
    </row>
    <row r="159">
      <c r="A159" s="6">
        <f>IF(OR(Данные!A159="",NOT(ISNUMBER(Данные!E159)),NOT(ISNUMBER(Данные!F159)),Данные!F159=0),"",Данные!A159)</f>
        <v/>
      </c>
      <c r="B159" s="6">
        <f>IF(OR(Данные!A159="",NOT(ISNUMBER(Данные!E159)),NOT(ISNUMBER(Данные!F159)),Данные!F159=0),"",Данные!E159/Данные!F159)</f>
        <v/>
      </c>
      <c r="C159" s="6">
        <f>IF(OR(Данные!A159="",NOT(ISNUMBER(Данные!E159)),NOT(ISNUMBER(Данные!F159)),Данные!F159=0),"",B159*0.3)</f>
        <v/>
      </c>
      <c r="D159" s="6">
        <f>IF(OR(Данные!A159="",NOT(ISNUMBER(Данные!E159)),NOT(ISNUMBER(Данные!F159)),Данные!F159=0),"",Данные!G159)</f>
        <v/>
      </c>
      <c r="E159" s="6">
        <f>IF(OR(Данные!A159="",NOT(ISNUMBER(Данные!E159)),NOT(ISNUMBER(Данные!F159)),Данные!F159=0),"",Данные!G159-Данные!H159-Данные!I159+Данные!J159)</f>
        <v/>
      </c>
      <c r="F159" s="6">
        <f>IF(OR(Данные!A159="",NOT(ISNUMBER(Данные!E159)),NOT(ISNUMBER(Данные!F159)),Данные!F159=0),"",ROUND(Настройки!$B$3*C159*SQRT(Данные!K159),0))</f>
        <v/>
      </c>
      <c r="G159" s="6">
        <f>IF(OR(Данные!A159="",NOT(ISNUMBER(Данные!E159)),NOT(ISNUMBER(Данные!F159)),Данные!F159=0),"",ROUND(B159*Данные!K159+F159,0))</f>
        <v/>
      </c>
      <c r="H159" s="6">
        <f>IF(OR(Данные!A159="",NOT(ISNUMBER(Данные!E159)),NOT(ISNUMBER(Данные!F159)),Данные!F159=0),"",G159+Данные!N159)</f>
        <v/>
      </c>
      <c r="I159" s="6">
        <f>IF(OR(Данные!A159="",NOT(ISNUMBER(Данные!E159)),NOT(ISNUMBER(Данные!F159)),Данные!F159=0),"",F159+Данные!N159)</f>
        <v/>
      </c>
      <c r="J159" s="6">
        <f>IF(OR(OR(Данные!A159="",NOT(ISNUMBER(Данные!E159)),NOT(ISNUMBER(Данные!F159)),Данные!F159=0),B159=0),"",ROUND(D159/B159,1))</f>
        <v/>
      </c>
      <c r="K159" s="7">
        <f>IF(OR(OR(Данные!A159="",NOT(ISNUMBER(Данные!E159)),NOT(ISNUMBER(Данные!F159)),Данные!F159=0),I159=0),"",D159/I159)</f>
        <v/>
      </c>
      <c r="L159" s="6">
        <f>IF(OR(Данные!A159="",NOT(ISNUMBER(Данные!E159)),NOT(ISNUMBER(Данные!F159)),Данные!F159=0),"",IF(E159&gt;=G159,0,MAX(Данные!M159,CEILING(H159-E159,Данные!L159))))</f>
        <v/>
      </c>
    </row>
    <row r="160">
      <c r="A160" s="6">
        <f>IF(OR(Данные!A160="",NOT(ISNUMBER(Данные!E160)),NOT(ISNUMBER(Данные!F160)),Данные!F160=0),"",Данные!A160)</f>
        <v/>
      </c>
      <c r="B160" s="6">
        <f>IF(OR(Данные!A160="",NOT(ISNUMBER(Данные!E160)),NOT(ISNUMBER(Данные!F160)),Данные!F160=0),"",Данные!E160/Данные!F160)</f>
        <v/>
      </c>
      <c r="C160" s="6">
        <f>IF(OR(Данные!A160="",NOT(ISNUMBER(Данные!E160)),NOT(ISNUMBER(Данные!F160)),Данные!F160=0),"",B160*0.3)</f>
        <v/>
      </c>
      <c r="D160" s="6">
        <f>IF(OR(Данные!A160="",NOT(ISNUMBER(Данные!E160)),NOT(ISNUMBER(Данные!F160)),Данные!F160=0),"",Данные!G160)</f>
        <v/>
      </c>
      <c r="E160" s="6">
        <f>IF(OR(Данные!A160="",NOT(ISNUMBER(Данные!E160)),NOT(ISNUMBER(Данные!F160)),Данные!F160=0),"",Данные!G160-Данные!H160-Данные!I160+Данные!J160)</f>
        <v/>
      </c>
      <c r="F160" s="6">
        <f>IF(OR(Данные!A160="",NOT(ISNUMBER(Данные!E160)),NOT(ISNUMBER(Данные!F160)),Данные!F160=0),"",ROUND(Настройки!$B$3*C160*SQRT(Данные!K160),0))</f>
        <v/>
      </c>
      <c r="G160" s="6">
        <f>IF(OR(Данные!A160="",NOT(ISNUMBER(Данные!E160)),NOT(ISNUMBER(Данные!F160)),Данные!F160=0),"",ROUND(B160*Данные!K160+F160,0))</f>
        <v/>
      </c>
      <c r="H160" s="6">
        <f>IF(OR(Данные!A160="",NOT(ISNUMBER(Данные!E160)),NOT(ISNUMBER(Данные!F160)),Данные!F160=0),"",G160+Данные!N160)</f>
        <v/>
      </c>
      <c r="I160" s="6">
        <f>IF(OR(Данные!A160="",NOT(ISNUMBER(Данные!E160)),NOT(ISNUMBER(Данные!F160)),Данные!F160=0),"",F160+Данные!N160)</f>
        <v/>
      </c>
      <c r="J160" s="6">
        <f>IF(OR(OR(Данные!A160="",NOT(ISNUMBER(Данные!E160)),NOT(ISNUMBER(Данные!F160)),Данные!F160=0),B160=0),"",ROUND(D160/B160,1))</f>
        <v/>
      </c>
      <c r="K160" s="7">
        <f>IF(OR(OR(Данные!A160="",NOT(ISNUMBER(Данные!E160)),NOT(ISNUMBER(Данные!F160)),Данные!F160=0),I160=0),"",D160/I160)</f>
        <v/>
      </c>
      <c r="L160" s="6">
        <f>IF(OR(Данные!A160="",NOT(ISNUMBER(Данные!E160)),NOT(ISNUMBER(Данные!F160)),Данные!F160=0),"",IF(E160&gt;=G160,0,MAX(Данные!M160,CEILING(H160-E160,Данные!L160))))</f>
        <v/>
      </c>
    </row>
    <row r="161">
      <c r="A161" s="6">
        <f>IF(OR(Данные!A161="",NOT(ISNUMBER(Данные!E161)),NOT(ISNUMBER(Данные!F161)),Данные!F161=0),"",Данные!A161)</f>
        <v/>
      </c>
      <c r="B161" s="6">
        <f>IF(OR(Данные!A161="",NOT(ISNUMBER(Данные!E161)),NOT(ISNUMBER(Данные!F161)),Данные!F161=0),"",Данные!E161/Данные!F161)</f>
        <v/>
      </c>
      <c r="C161" s="6">
        <f>IF(OR(Данные!A161="",NOT(ISNUMBER(Данные!E161)),NOT(ISNUMBER(Данные!F161)),Данные!F161=0),"",B161*0.3)</f>
        <v/>
      </c>
      <c r="D161" s="6">
        <f>IF(OR(Данные!A161="",NOT(ISNUMBER(Данные!E161)),NOT(ISNUMBER(Данные!F161)),Данные!F161=0),"",Данные!G161)</f>
        <v/>
      </c>
      <c r="E161" s="6">
        <f>IF(OR(Данные!A161="",NOT(ISNUMBER(Данные!E161)),NOT(ISNUMBER(Данные!F161)),Данные!F161=0),"",Данные!G161-Данные!H161-Данные!I161+Данные!J161)</f>
        <v/>
      </c>
      <c r="F161" s="6">
        <f>IF(OR(Данные!A161="",NOT(ISNUMBER(Данные!E161)),NOT(ISNUMBER(Данные!F161)),Данные!F161=0),"",ROUND(Настройки!$B$3*C161*SQRT(Данные!K161),0))</f>
        <v/>
      </c>
      <c r="G161" s="6">
        <f>IF(OR(Данные!A161="",NOT(ISNUMBER(Данные!E161)),NOT(ISNUMBER(Данные!F161)),Данные!F161=0),"",ROUND(B161*Данные!K161+F161,0))</f>
        <v/>
      </c>
      <c r="H161" s="6">
        <f>IF(OR(Данные!A161="",NOT(ISNUMBER(Данные!E161)),NOT(ISNUMBER(Данные!F161)),Данные!F161=0),"",G161+Данные!N161)</f>
        <v/>
      </c>
      <c r="I161" s="6">
        <f>IF(OR(Данные!A161="",NOT(ISNUMBER(Данные!E161)),NOT(ISNUMBER(Данные!F161)),Данные!F161=0),"",F161+Данные!N161)</f>
        <v/>
      </c>
      <c r="J161" s="6">
        <f>IF(OR(OR(Данные!A161="",NOT(ISNUMBER(Данные!E161)),NOT(ISNUMBER(Данные!F161)),Данные!F161=0),B161=0),"",ROUND(D161/B161,1))</f>
        <v/>
      </c>
      <c r="K161" s="7">
        <f>IF(OR(OR(Данные!A161="",NOT(ISNUMBER(Данные!E161)),NOT(ISNUMBER(Данные!F161)),Данные!F161=0),I161=0),"",D161/I161)</f>
        <v/>
      </c>
      <c r="L161" s="6">
        <f>IF(OR(Данные!A161="",NOT(ISNUMBER(Данные!E161)),NOT(ISNUMBER(Данные!F161)),Данные!F161=0),"",IF(E161&gt;=G161,0,MAX(Данные!M161,CEILING(H161-E161,Данные!L161))))</f>
        <v/>
      </c>
    </row>
    <row r="162">
      <c r="A162" s="6">
        <f>IF(OR(Данные!A162="",NOT(ISNUMBER(Данные!E162)),NOT(ISNUMBER(Данные!F162)),Данные!F162=0),"",Данные!A162)</f>
        <v/>
      </c>
      <c r="B162" s="6">
        <f>IF(OR(Данные!A162="",NOT(ISNUMBER(Данные!E162)),NOT(ISNUMBER(Данные!F162)),Данные!F162=0),"",Данные!E162/Данные!F162)</f>
        <v/>
      </c>
      <c r="C162" s="6">
        <f>IF(OR(Данные!A162="",NOT(ISNUMBER(Данные!E162)),NOT(ISNUMBER(Данные!F162)),Данные!F162=0),"",B162*0.3)</f>
        <v/>
      </c>
      <c r="D162" s="6">
        <f>IF(OR(Данные!A162="",NOT(ISNUMBER(Данные!E162)),NOT(ISNUMBER(Данные!F162)),Данные!F162=0),"",Данные!G162)</f>
        <v/>
      </c>
      <c r="E162" s="6">
        <f>IF(OR(Данные!A162="",NOT(ISNUMBER(Данные!E162)),NOT(ISNUMBER(Данные!F162)),Данные!F162=0),"",Данные!G162-Данные!H162-Данные!I162+Данные!J162)</f>
        <v/>
      </c>
      <c r="F162" s="6">
        <f>IF(OR(Данные!A162="",NOT(ISNUMBER(Данные!E162)),NOT(ISNUMBER(Данные!F162)),Данные!F162=0),"",ROUND(Настройки!$B$3*C162*SQRT(Данные!K162),0))</f>
        <v/>
      </c>
      <c r="G162" s="6">
        <f>IF(OR(Данные!A162="",NOT(ISNUMBER(Данные!E162)),NOT(ISNUMBER(Данные!F162)),Данные!F162=0),"",ROUND(B162*Данные!K162+F162,0))</f>
        <v/>
      </c>
      <c r="H162" s="6">
        <f>IF(OR(Данные!A162="",NOT(ISNUMBER(Данные!E162)),NOT(ISNUMBER(Данные!F162)),Данные!F162=0),"",G162+Данные!N162)</f>
        <v/>
      </c>
      <c r="I162" s="6">
        <f>IF(OR(Данные!A162="",NOT(ISNUMBER(Данные!E162)),NOT(ISNUMBER(Данные!F162)),Данные!F162=0),"",F162+Данные!N162)</f>
        <v/>
      </c>
      <c r="J162" s="6">
        <f>IF(OR(OR(Данные!A162="",NOT(ISNUMBER(Данные!E162)),NOT(ISNUMBER(Данные!F162)),Данные!F162=0),B162=0),"",ROUND(D162/B162,1))</f>
        <v/>
      </c>
      <c r="K162" s="7">
        <f>IF(OR(OR(Данные!A162="",NOT(ISNUMBER(Данные!E162)),NOT(ISNUMBER(Данные!F162)),Данные!F162=0),I162=0),"",D162/I162)</f>
        <v/>
      </c>
      <c r="L162" s="6">
        <f>IF(OR(Данные!A162="",NOT(ISNUMBER(Данные!E162)),NOT(ISNUMBER(Данные!F162)),Данные!F162=0),"",IF(E162&gt;=G162,0,MAX(Данные!M162,CEILING(H162-E162,Данные!L162))))</f>
        <v/>
      </c>
    </row>
    <row r="163">
      <c r="A163" s="6">
        <f>IF(OR(Данные!A163="",NOT(ISNUMBER(Данные!E163)),NOT(ISNUMBER(Данные!F163)),Данные!F163=0),"",Данные!A163)</f>
        <v/>
      </c>
      <c r="B163" s="6">
        <f>IF(OR(Данные!A163="",NOT(ISNUMBER(Данные!E163)),NOT(ISNUMBER(Данные!F163)),Данные!F163=0),"",Данные!E163/Данные!F163)</f>
        <v/>
      </c>
      <c r="C163" s="6">
        <f>IF(OR(Данные!A163="",NOT(ISNUMBER(Данные!E163)),NOT(ISNUMBER(Данные!F163)),Данные!F163=0),"",B163*0.3)</f>
        <v/>
      </c>
      <c r="D163" s="6">
        <f>IF(OR(Данные!A163="",NOT(ISNUMBER(Данные!E163)),NOT(ISNUMBER(Данные!F163)),Данные!F163=0),"",Данные!G163)</f>
        <v/>
      </c>
      <c r="E163" s="6">
        <f>IF(OR(Данные!A163="",NOT(ISNUMBER(Данные!E163)),NOT(ISNUMBER(Данные!F163)),Данные!F163=0),"",Данные!G163-Данные!H163-Данные!I163+Данные!J163)</f>
        <v/>
      </c>
      <c r="F163" s="6">
        <f>IF(OR(Данные!A163="",NOT(ISNUMBER(Данные!E163)),NOT(ISNUMBER(Данные!F163)),Данные!F163=0),"",ROUND(Настройки!$B$3*C163*SQRT(Данные!K163),0))</f>
        <v/>
      </c>
      <c r="G163" s="6">
        <f>IF(OR(Данные!A163="",NOT(ISNUMBER(Данные!E163)),NOT(ISNUMBER(Данные!F163)),Данные!F163=0),"",ROUND(B163*Данные!K163+F163,0))</f>
        <v/>
      </c>
      <c r="H163" s="6">
        <f>IF(OR(Данные!A163="",NOT(ISNUMBER(Данные!E163)),NOT(ISNUMBER(Данные!F163)),Данные!F163=0),"",G163+Данные!N163)</f>
        <v/>
      </c>
      <c r="I163" s="6">
        <f>IF(OR(Данные!A163="",NOT(ISNUMBER(Данные!E163)),NOT(ISNUMBER(Данные!F163)),Данные!F163=0),"",F163+Данные!N163)</f>
        <v/>
      </c>
      <c r="J163" s="6">
        <f>IF(OR(OR(Данные!A163="",NOT(ISNUMBER(Данные!E163)),NOT(ISNUMBER(Данные!F163)),Данные!F163=0),B163=0),"",ROUND(D163/B163,1))</f>
        <v/>
      </c>
      <c r="K163" s="7">
        <f>IF(OR(OR(Данные!A163="",NOT(ISNUMBER(Данные!E163)),NOT(ISNUMBER(Данные!F163)),Данные!F163=0),I163=0),"",D163/I163)</f>
        <v/>
      </c>
      <c r="L163" s="6">
        <f>IF(OR(Данные!A163="",NOT(ISNUMBER(Данные!E163)),NOT(ISNUMBER(Данные!F163)),Данные!F163=0),"",IF(E163&gt;=G163,0,MAX(Данные!M163,CEILING(H163-E163,Данные!L163))))</f>
        <v/>
      </c>
    </row>
    <row r="164">
      <c r="A164" s="6">
        <f>IF(OR(Данные!A164="",NOT(ISNUMBER(Данные!E164)),NOT(ISNUMBER(Данные!F164)),Данные!F164=0),"",Данные!A164)</f>
        <v/>
      </c>
      <c r="B164" s="6">
        <f>IF(OR(Данные!A164="",NOT(ISNUMBER(Данные!E164)),NOT(ISNUMBER(Данные!F164)),Данные!F164=0),"",Данные!E164/Данные!F164)</f>
        <v/>
      </c>
      <c r="C164" s="6">
        <f>IF(OR(Данные!A164="",NOT(ISNUMBER(Данные!E164)),NOT(ISNUMBER(Данные!F164)),Данные!F164=0),"",B164*0.3)</f>
        <v/>
      </c>
      <c r="D164" s="6">
        <f>IF(OR(Данные!A164="",NOT(ISNUMBER(Данные!E164)),NOT(ISNUMBER(Данные!F164)),Данные!F164=0),"",Данные!G164)</f>
        <v/>
      </c>
      <c r="E164" s="6">
        <f>IF(OR(Данные!A164="",NOT(ISNUMBER(Данные!E164)),NOT(ISNUMBER(Данные!F164)),Данные!F164=0),"",Данные!G164-Данные!H164-Данные!I164+Данные!J164)</f>
        <v/>
      </c>
      <c r="F164" s="6">
        <f>IF(OR(Данные!A164="",NOT(ISNUMBER(Данные!E164)),NOT(ISNUMBER(Данные!F164)),Данные!F164=0),"",ROUND(Настройки!$B$3*C164*SQRT(Данные!K164),0))</f>
        <v/>
      </c>
      <c r="G164" s="6">
        <f>IF(OR(Данные!A164="",NOT(ISNUMBER(Данные!E164)),NOT(ISNUMBER(Данные!F164)),Данные!F164=0),"",ROUND(B164*Данные!K164+F164,0))</f>
        <v/>
      </c>
      <c r="H164" s="6">
        <f>IF(OR(Данные!A164="",NOT(ISNUMBER(Данные!E164)),NOT(ISNUMBER(Данные!F164)),Данные!F164=0),"",G164+Данные!N164)</f>
        <v/>
      </c>
      <c r="I164" s="6">
        <f>IF(OR(Данные!A164="",NOT(ISNUMBER(Данные!E164)),NOT(ISNUMBER(Данные!F164)),Данные!F164=0),"",F164+Данные!N164)</f>
        <v/>
      </c>
      <c r="J164" s="6">
        <f>IF(OR(OR(Данные!A164="",NOT(ISNUMBER(Данные!E164)),NOT(ISNUMBER(Данные!F164)),Данные!F164=0),B164=0),"",ROUND(D164/B164,1))</f>
        <v/>
      </c>
      <c r="K164" s="7">
        <f>IF(OR(OR(Данные!A164="",NOT(ISNUMBER(Данные!E164)),NOT(ISNUMBER(Данные!F164)),Данные!F164=0),I164=0),"",D164/I164)</f>
        <v/>
      </c>
      <c r="L164" s="6">
        <f>IF(OR(Данные!A164="",NOT(ISNUMBER(Данные!E164)),NOT(ISNUMBER(Данные!F164)),Данные!F164=0),"",IF(E164&gt;=G164,0,MAX(Данные!M164,CEILING(H164-E164,Данные!L164))))</f>
        <v/>
      </c>
    </row>
    <row r="165">
      <c r="A165" s="6">
        <f>IF(OR(Данные!A165="",NOT(ISNUMBER(Данные!E165)),NOT(ISNUMBER(Данные!F165)),Данные!F165=0),"",Данные!A165)</f>
        <v/>
      </c>
      <c r="B165" s="6">
        <f>IF(OR(Данные!A165="",NOT(ISNUMBER(Данные!E165)),NOT(ISNUMBER(Данные!F165)),Данные!F165=0),"",Данные!E165/Данные!F165)</f>
        <v/>
      </c>
      <c r="C165" s="6">
        <f>IF(OR(Данные!A165="",NOT(ISNUMBER(Данные!E165)),NOT(ISNUMBER(Данные!F165)),Данные!F165=0),"",B165*0.3)</f>
        <v/>
      </c>
      <c r="D165" s="6">
        <f>IF(OR(Данные!A165="",NOT(ISNUMBER(Данные!E165)),NOT(ISNUMBER(Данные!F165)),Данные!F165=0),"",Данные!G165)</f>
        <v/>
      </c>
      <c r="E165" s="6">
        <f>IF(OR(Данные!A165="",NOT(ISNUMBER(Данные!E165)),NOT(ISNUMBER(Данные!F165)),Данные!F165=0),"",Данные!G165-Данные!H165-Данные!I165+Данные!J165)</f>
        <v/>
      </c>
      <c r="F165" s="6">
        <f>IF(OR(Данные!A165="",NOT(ISNUMBER(Данные!E165)),NOT(ISNUMBER(Данные!F165)),Данные!F165=0),"",ROUND(Настройки!$B$3*C165*SQRT(Данные!K165),0))</f>
        <v/>
      </c>
      <c r="G165" s="6">
        <f>IF(OR(Данные!A165="",NOT(ISNUMBER(Данные!E165)),NOT(ISNUMBER(Данные!F165)),Данные!F165=0),"",ROUND(B165*Данные!K165+F165,0))</f>
        <v/>
      </c>
      <c r="H165" s="6">
        <f>IF(OR(Данные!A165="",NOT(ISNUMBER(Данные!E165)),NOT(ISNUMBER(Данные!F165)),Данные!F165=0),"",G165+Данные!N165)</f>
        <v/>
      </c>
      <c r="I165" s="6">
        <f>IF(OR(Данные!A165="",NOT(ISNUMBER(Данные!E165)),NOT(ISNUMBER(Данные!F165)),Данные!F165=0),"",F165+Данные!N165)</f>
        <v/>
      </c>
      <c r="J165" s="6">
        <f>IF(OR(OR(Данные!A165="",NOT(ISNUMBER(Данные!E165)),NOT(ISNUMBER(Данные!F165)),Данные!F165=0),B165=0),"",ROUND(D165/B165,1))</f>
        <v/>
      </c>
      <c r="K165" s="7">
        <f>IF(OR(OR(Данные!A165="",NOT(ISNUMBER(Данные!E165)),NOT(ISNUMBER(Данные!F165)),Данные!F165=0),I165=0),"",D165/I165)</f>
        <v/>
      </c>
      <c r="L165" s="6">
        <f>IF(OR(Данные!A165="",NOT(ISNUMBER(Данные!E165)),NOT(ISNUMBER(Данные!F165)),Данные!F165=0),"",IF(E165&gt;=G165,0,MAX(Данные!M165,CEILING(H165-E165,Данные!L165))))</f>
        <v/>
      </c>
    </row>
    <row r="166">
      <c r="A166" s="6">
        <f>IF(OR(Данные!A166="",NOT(ISNUMBER(Данные!E166)),NOT(ISNUMBER(Данные!F166)),Данные!F166=0),"",Данные!A166)</f>
        <v/>
      </c>
      <c r="B166" s="6">
        <f>IF(OR(Данные!A166="",NOT(ISNUMBER(Данные!E166)),NOT(ISNUMBER(Данные!F166)),Данные!F166=0),"",Данные!E166/Данные!F166)</f>
        <v/>
      </c>
      <c r="C166" s="6">
        <f>IF(OR(Данные!A166="",NOT(ISNUMBER(Данные!E166)),NOT(ISNUMBER(Данные!F166)),Данные!F166=0),"",B166*0.3)</f>
        <v/>
      </c>
      <c r="D166" s="6">
        <f>IF(OR(Данные!A166="",NOT(ISNUMBER(Данные!E166)),NOT(ISNUMBER(Данные!F166)),Данные!F166=0),"",Данные!G166)</f>
        <v/>
      </c>
      <c r="E166" s="6">
        <f>IF(OR(Данные!A166="",NOT(ISNUMBER(Данные!E166)),NOT(ISNUMBER(Данные!F166)),Данные!F166=0),"",Данные!G166-Данные!H166-Данные!I166+Данные!J166)</f>
        <v/>
      </c>
      <c r="F166" s="6">
        <f>IF(OR(Данные!A166="",NOT(ISNUMBER(Данные!E166)),NOT(ISNUMBER(Данные!F166)),Данные!F166=0),"",ROUND(Настройки!$B$3*C166*SQRT(Данные!K166),0))</f>
        <v/>
      </c>
      <c r="G166" s="6">
        <f>IF(OR(Данные!A166="",NOT(ISNUMBER(Данные!E166)),NOT(ISNUMBER(Данные!F166)),Данные!F166=0),"",ROUND(B166*Данные!K166+F166,0))</f>
        <v/>
      </c>
      <c r="H166" s="6">
        <f>IF(OR(Данные!A166="",NOT(ISNUMBER(Данные!E166)),NOT(ISNUMBER(Данные!F166)),Данные!F166=0),"",G166+Данные!N166)</f>
        <v/>
      </c>
      <c r="I166" s="6">
        <f>IF(OR(Данные!A166="",NOT(ISNUMBER(Данные!E166)),NOT(ISNUMBER(Данные!F166)),Данные!F166=0),"",F166+Данные!N166)</f>
        <v/>
      </c>
      <c r="J166" s="6">
        <f>IF(OR(OR(Данные!A166="",NOT(ISNUMBER(Данные!E166)),NOT(ISNUMBER(Данные!F166)),Данные!F166=0),B166=0),"",ROUND(D166/B166,1))</f>
        <v/>
      </c>
      <c r="K166" s="7">
        <f>IF(OR(OR(Данные!A166="",NOT(ISNUMBER(Данные!E166)),NOT(ISNUMBER(Данные!F166)),Данные!F166=0),I166=0),"",D166/I166)</f>
        <v/>
      </c>
      <c r="L166" s="6">
        <f>IF(OR(Данные!A166="",NOT(ISNUMBER(Данные!E166)),NOT(ISNUMBER(Данные!F166)),Данные!F166=0),"",IF(E166&gt;=G166,0,MAX(Данные!M166,CEILING(H166-E166,Данные!L166))))</f>
        <v/>
      </c>
    </row>
    <row r="167">
      <c r="A167" s="6">
        <f>IF(OR(Данные!A167="",NOT(ISNUMBER(Данные!E167)),NOT(ISNUMBER(Данные!F167)),Данные!F167=0),"",Данные!A167)</f>
        <v/>
      </c>
      <c r="B167" s="6">
        <f>IF(OR(Данные!A167="",NOT(ISNUMBER(Данные!E167)),NOT(ISNUMBER(Данные!F167)),Данные!F167=0),"",Данные!E167/Данные!F167)</f>
        <v/>
      </c>
      <c r="C167" s="6">
        <f>IF(OR(Данные!A167="",NOT(ISNUMBER(Данные!E167)),NOT(ISNUMBER(Данные!F167)),Данные!F167=0),"",B167*0.3)</f>
        <v/>
      </c>
      <c r="D167" s="6">
        <f>IF(OR(Данные!A167="",NOT(ISNUMBER(Данные!E167)),NOT(ISNUMBER(Данные!F167)),Данные!F167=0),"",Данные!G167)</f>
        <v/>
      </c>
      <c r="E167" s="6">
        <f>IF(OR(Данные!A167="",NOT(ISNUMBER(Данные!E167)),NOT(ISNUMBER(Данные!F167)),Данные!F167=0),"",Данные!G167-Данные!H167-Данные!I167+Данные!J167)</f>
        <v/>
      </c>
      <c r="F167" s="6">
        <f>IF(OR(Данные!A167="",NOT(ISNUMBER(Данные!E167)),NOT(ISNUMBER(Данные!F167)),Данные!F167=0),"",ROUND(Настройки!$B$3*C167*SQRT(Данные!K167),0))</f>
        <v/>
      </c>
      <c r="G167" s="6">
        <f>IF(OR(Данные!A167="",NOT(ISNUMBER(Данные!E167)),NOT(ISNUMBER(Данные!F167)),Данные!F167=0),"",ROUND(B167*Данные!K167+F167,0))</f>
        <v/>
      </c>
      <c r="H167" s="6">
        <f>IF(OR(Данные!A167="",NOT(ISNUMBER(Данные!E167)),NOT(ISNUMBER(Данные!F167)),Данные!F167=0),"",G167+Данные!N167)</f>
        <v/>
      </c>
      <c r="I167" s="6">
        <f>IF(OR(Данные!A167="",NOT(ISNUMBER(Данные!E167)),NOT(ISNUMBER(Данные!F167)),Данные!F167=0),"",F167+Данные!N167)</f>
        <v/>
      </c>
      <c r="J167" s="6">
        <f>IF(OR(OR(Данные!A167="",NOT(ISNUMBER(Данные!E167)),NOT(ISNUMBER(Данные!F167)),Данные!F167=0),B167=0),"",ROUND(D167/B167,1))</f>
        <v/>
      </c>
      <c r="K167" s="7">
        <f>IF(OR(OR(Данные!A167="",NOT(ISNUMBER(Данные!E167)),NOT(ISNUMBER(Данные!F167)),Данные!F167=0),I167=0),"",D167/I167)</f>
        <v/>
      </c>
      <c r="L167" s="6">
        <f>IF(OR(Данные!A167="",NOT(ISNUMBER(Данные!E167)),NOT(ISNUMBER(Данные!F167)),Данные!F167=0),"",IF(E167&gt;=G167,0,MAX(Данные!M167,CEILING(H167-E167,Данные!L167))))</f>
        <v/>
      </c>
    </row>
    <row r="168">
      <c r="A168" s="6">
        <f>IF(OR(Данные!A168="",NOT(ISNUMBER(Данные!E168)),NOT(ISNUMBER(Данные!F168)),Данные!F168=0),"",Данные!A168)</f>
        <v/>
      </c>
      <c r="B168" s="6">
        <f>IF(OR(Данные!A168="",NOT(ISNUMBER(Данные!E168)),NOT(ISNUMBER(Данные!F168)),Данные!F168=0),"",Данные!E168/Данные!F168)</f>
        <v/>
      </c>
      <c r="C168" s="6">
        <f>IF(OR(Данные!A168="",NOT(ISNUMBER(Данные!E168)),NOT(ISNUMBER(Данные!F168)),Данные!F168=0),"",B168*0.3)</f>
        <v/>
      </c>
      <c r="D168" s="6">
        <f>IF(OR(Данные!A168="",NOT(ISNUMBER(Данные!E168)),NOT(ISNUMBER(Данные!F168)),Данные!F168=0),"",Данные!G168)</f>
        <v/>
      </c>
      <c r="E168" s="6">
        <f>IF(OR(Данные!A168="",NOT(ISNUMBER(Данные!E168)),NOT(ISNUMBER(Данные!F168)),Данные!F168=0),"",Данные!G168-Данные!H168-Данные!I168+Данные!J168)</f>
        <v/>
      </c>
      <c r="F168" s="6">
        <f>IF(OR(Данные!A168="",NOT(ISNUMBER(Данные!E168)),NOT(ISNUMBER(Данные!F168)),Данные!F168=0),"",ROUND(Настройки!$B$3*C168*SQRT(Данные!K168),0))</f>
        <v/>
      </c>
      <c r="G168" s="6">
        <f>IF(OR(Данные!A168="",NOT(ISNUMBER(Данные!E168)),NOT(ISNUMBER(Данные!F168)),Данные!F168=0),"",ROUND(B168*Данные!K168+F168,0))</f>
        <v/>
      </c>
      <c r="H168" s="6">
        <f>IF(OR(Данные!A168="",NOT(ISNUMBER(Данные!E168)),NOT(ISNUMBER(Данные!F168)),Данные!F168=0),"",G168+Данные!N168)</f>
        <v/>
      </c>
      <c r="I168" s="6">
        <f>IF(OR(Данные!A168="",NOT(ISNUMBER(Данные!E168)),NOT(ISNUMBER(Данные!F168)),Данные!F168=0),"",F168+Данные!N168)</f>
        <v/>
      </c>
      <c r="J168" s="6">
        <f>IF(OR(OR(Данные!A168="",NOT(ISNUMBER(Данные!E168)),NOT(ISNUMBER(Данные!F168)),Данные!F168=0),B168=0),"",ROUND(D168/B168,1))</f>
        <v/>
      </c>
      <c r="K168" s="7">
        <f>IF(OR(OR(Данные!A168="",NOT(ISNUMBER(Данные!E168)),NOT(ISNUMBER(Данные!F168)),Данные!F168=0),I168=0),"",D168/I168)</f>
        <v/>
      </c>
      <c r="L168" s="6">
        <f>IF(OR(Данные!A168="",NOT(ISNUMBER(Данные!E168)),NOT(ISNUMBER(Данные!F168)),Данные!F168=0),"",IF(E168&gt;=G168,0,MAX(Данные!M168,CEILING(H168-E168,Данные!L168))))</f>
        <v/>
      </c>
    </row>
    <row r="169">
      <c r="A169" s="6">
        <f>IF(OR(Данные!A169="",NOT(ISNUMBER(Данные!E169)),NOT(ISNUMBER(Данные!F169)),Данные!F169=0),"",Данные!A169)</f>
        <v/>
      </c>
      <c r="B169" s="6">
        <f>IF(OR(Данные!A169="",NOT(ISNUMBER(Данные!E169)),NOT(ISNUMBER(Данные!F169)),Данные!F169=0),"",Данные!E169/Данные!F169)</f>
        <v/>
      </c>
      <c r="C169" s="6">
        <f>IF(OR(Данные!A169="",NOT(ISNUMBER(Данные!E169)),NOT(ISNUMBER(Данные!F169)),Данные!F169=0),"",B169*0.3)</f>
        <v/>
      </c>
      <c r="D169" s="6">
        <f>IF(OR(Данные!A169="",NOT(ISNUMBER(Данные!E169)),NOT(ISNUMBER(Данные!F169)),Данные!F169=0),"",Данные!G169)</f>
        <v/>
      </c>
      <c r="E169" s="6">
        <f>IF(OR(Данные!A169="",NOT(ISNUMBER(Данные!E169)),NOT(ISNUMBER(Данные!F169)),Данные!F169=0),"",Данные!G169-Данные!H169-Данные!I169+Данные!J169)</f>
        <v/>
      </c>
      <c r="F169" s="6">
        <f>IF(OR(Данные!A169="",NOT(ISNUMBER(Данные!E169)),NOT(ISNUMBER(Данные!F169)),Данные!F169=0),"",ROUND(Настройки!$B$3*C169*SQRT(Данные!K169),0))</f>
        <v/>
      </c>
      <c r="G169" s="6">
        <f>IF(OR(Данные!A169="",NOT(ISNUMBER(Данные!E169)),NOT(ISNUMBER(Данные!F169)),Данные!F169=0),"",ROUND(B169*Данные!K169+F169,0))</f>
        <v/>
      </c>
      <c r="H169" s="6">
        <f>IF(OR(Данные!A169="",NOT(ISNUMBER(Данные!E169)),NOT(ISNUMBER(Данные!F169)),Данные!F169=0),"",G169+Данные!N169)</f>
        <v/>
      </c>
      <c r="I169" s="6">
        <f>IF(OR(Данные!A169="",NOT(ISNUMBER(Данные!E169)),NOT(ISNUMBER(Данные!F169)),Данные!F169=0),"",F169+Данные!N169)</f>
        <v/>
      </c>
      <c r="J169" s="6">
        <f>IF(OR(OR(Данные!A169="",NOT(ISNUMBER(Данные!E169)),NOT(ISNUMBER(Данные!F169)),Данные!F169=0),B169=0),"",ROUND(D169/B169,1))</f>
        <v/>
      </c>
      <c r="K169" s="7">
        <f>IF(OR(OR(Данные!A169="",NOT(ISNUMBER(Данные!E169)),NOT(ISNUMBER(Данные!F169)),Данные!F169=0),I169=0),"",D169/I169)</f>
        <v/>
      </c>
      <c r="L169" s="6">
        <f>IF(OR(Данные!A169="",NOT(ISNUMBER(Данные!E169)),NOT(ISNUMBER(Данные!F169)),Данные!F169=0),"",IF(E169&gt;=G169,0,MAX(Данные!M169,CEILING(H169-E169,Данные!L169))))</f>
        <v/>
      </c>
    </row>
    <row r="170">
      <c r="A170" s="6">
        <f>IF(OR(Данные!A170="",NOT(ISNUMBER(Данные!E170)),NOT(ISNUMBER(Данные!F170)),Данные!F170=0),"",Данные!A170)</f>
        <v/>
      </c>
      <c r="B170" s="6">
        <f>IF(OR(Данные!A170="",NOT(ISNUMBER(Данные!E170)),NOT(ISNUMBER(Данные!F170)),Данные!F170=0),"",Данные!E170/Данные!F170)</f>
        <v/>
      </c>
      <c r="C170" s="6">
        <f>IF(OR(Данные!A170="",NOT(ISNUMBER(Данные!E170)),NOT(ISNUMBER(Данные!F170)),Данные!F170=0),"",B170*0.3)</f>
        <v/>
      </c>
      <c r="D170" s="6">
        <f>IF(OR(Данные!A170="",NOT(ISNUMBER(Данные!E170)),NOT(ISNUMBER(Данные!F170)),Данные!F170=0),"",Данные!G170)</f>
        <v/>
      </c>
      <c r="E170" s="6">
        <f>IF(OR(Данные!A170="",NOT(ISNUMBER(Данные!E170)),NOT(ISNUMBER(Данные!F170)),Данные!F170=0),"",Данные!G170-Данные!H170-Данные!I170+Данные!J170)</f>
        <v/>
      </c>
      <c r="F170" s="6">
        <f>IF(OR(Данные!A170="",NOT(ISNUMBER(Данные!E170)),NOT(ISNUMBER(Данные!F170)),Данные!F170=0),"",ROUND(Настройки!$B$3*C170*SQRT(Данные!K170),0))</f>
        <v/>
      </c>
      <c r="G170" s="6">
        <f>IF(OR(Данные!A170="",NOT(ISNUMBER(Данные!E170)),NOT(ISNUMBER(Данные!F170)),Данные!F170=0),"",ROUND(B170*Данные!K170+F170,0))</f>
        <v/>
      </c>
      <c r="H170" s="6">
        <f>IF(OR(Данные!A170="",NOT(ISNUMBER(Данные!E170)),NOT(ISNUMBER(Данные!F170)),Данные!F170=0),"",G170+Данные!N170)</f>
        <v/>
      </c>
      <c r="I170" s="6">
        <f>IF(OR(Данные!A170="",NOT(ISNUMBER(Данные!E170)),NOT(ISNUMBER(Данные!F170)),Данные!F170=0),"",F170+Данные!N170)</f>
        <v/>
      </c>
      <c r="J170" s="6">
        <f>IF(OR(OR(Данные!A170="",NOT(ISNUMBER(Данные!E170)),NOT(ISNUMBER(Данные!F170)),Данные!F170=0),B170=0),"",ROUND(D170/B170,1))</f>
        <v/>
      </c>
      <c r="K170" s="7">
        <f>IF(OR(OR(Данные!A170="",NOT(ISNUMBER(Данные!E170)),NOT(ISNUMBER(Данные!F170)),Данные!F170=0),I170=0),"",D170/I170)</f>
        <v/>
      </c>
      <c r="L170" s="6">
        <f>IF(OR(Данные!A170="",NOT(ISNUMBER(Данные!E170)),NOT(ISNUMBER(Данные!F170)),Данные!F170=0),"",IF(E170&gt;=G170,0,MAX(Данные!M170,CEILING(H170-E170,Данные!L170))))</f>
        <v/>
      </c>
    </row>
    <row r="171">
      <c r="A171" s="6">
        <f>IF(OR(Данные!A171="",NOT(ISNUMBER(Данные!E171)),NOT(ISNUMBER(Данные!F171)),Данные!F171=0),"",Данные!A171)</f>
        <v/>
      </c>
      <c r="B171" s="6">
        <f>IF(OR(Данные!A171="",NOT(ISNUMBER(Данные!E171)),NOT(ISNUMBER(Данные!F171)),Данные!F171=0),"",Данные!E171/Данные!F171)</f>
        <v/>
      </c>
      <c r="C171" s="6">
        <f>IF(OR(Данные!A171="",NOT(ISNUMBER(Данные!E171)),NOT(ISNUMBER(Данные!F171)),Данные!F171=0),"",B171*0.3)</f>
        <v/>
      </c>
      <c r="D171" s="6">
        <f>IF(OR(Данные!A171="",NOT(ISNUMBER(Данные!E171)),NOT(ISNUMBER(Данные!F171)),Данные!F171=0),"",Данные!G171)</f>
        <v/>
      </c>
      <c r="E171" s="6">
        <f>IF(OR(Данные!A171="",NOT(ISNUMBER(Данные!E171)),NOT(ISNUMBER(Данные!F171)),Данные!F171=0),"",Данные!G171-Данные!H171-Данные!I171+Данные!J171)</f>
        <v/>
      </c>
      <c r="F171" s="6">
        <f>IF(OR(Данные!A171="",NOT(ISNUMBER(Данные!E171)),NOT(ISNUMBER(Данные!F171)),Данные!F171=0),"",ROUND(Настройки!$B$3*C171*SQRT(Данные!K171),0))</f>
        <v/>
      </c>
      <c r="G171" s="6">
        <f>IF(OR(Данные!A171="",NOT(ISNUMBER(Данные!E171)),NOT(ISNUMBER(Данные!F171)),Данные!F171=0),"",ROUND(B171*Данные!K171+F171,0))</f>
        <v/>
      </c>
      <c r="H171" s="6">
        <f>IF(OR(Данные!A171="",NOT(ISNUMBER(Данные!E171)),NOT(ISNUMBER(Данные!F171)),Данные!F171=0),"",G171+Данные!N171)</f>
        <v/>
      </c>
      <c r="I171" s="6">
        <f>IF(OR(Данные!A171="",NOT(ISNUMBER(Данные!E171)),NOT(ISNUMBER(Данные!F171)),Данные!F171=0),"",F171+Данные!N171)</f>
        <v/>
      </c>
      <c r="J171" s="6">
        <f>IF(OR(OR(Данные!A171="",NOT(ISNUMBER(Данные!E171)),NOT(ISNUMBER(Данные!F171)),Данные!F171=0),B171=0),"",ROUND(D171/B171,1))</f>
        <v/>
      </c>
      <c r="K171" s="7">
        <f>IF(OR(OR(Данные!A171="",NOT(ISNUMBER(Данные!E171)),NOT(ISNUMBER(Данные!F171)),Данные!F171=0),I171=0),"",D171/I171)</f>
        <v/>
      </c>
      <c r="L171" s="6">
        <f>IF(OR(Данные!A171="",NOT(ISNUMBER(Данные!E171)),NOT(ISNUMBER(Данные!F171)),Данные!F171=0),"",IF(E171&gt;=G171,0,MAX(Данные!M171,CEILING(H171-E171,Данные!L171))))</f>
        <v/>
      </c>
    </row>
    <row r="172">
      <c r="A172" s="6">
        <f>IF(OR(Данные!A172="",NOT(ISNUMBER(Данные!E172)),NOT(ISNUMBER(Данные!F172)),Данные!F172=0),"",Данные!A172)</f>
        <v/>
      </c>
      <c r="B172" s="6">
        <f>IF(OR(Данные!A172="",NOT(ISNUMBER(Данные!E172)),NOT(ISNUMBER(Данные!F172)),Данные!F172=0),"",Данные!E172/Данные!F172)</f>
        <v/>
      </c>
      <c r="C172" s="6">
        <f>IF(OR(Данные!A172="",NOT(ISNUMBER(Данные!E172)),NOT(ISNUMBER(Данные!F172)),Данные!F172=0),"",B172*0.3)</f>
        <v/>
      </c>
      <c r="D172" s="6">
        <f>IF(OR(Данные!A172="",NOT(ISNUMBER(Данные!E172)),NOT(ISNUMBER(Данные!F172)),Данные!F172=0),"",Данные!G172)</f>
        <v/>
      </c>
      <c r="E172" s="6">
        <f>IF(OR(Данные!A172="",NOT(ISNUMBER(Данные!E172)),NOT(ISNUMBER(Данные!F172)),Данные!F172=0),"",Данные!G172-Данные!H172-Данные!I172+Данные!J172)</f>
        <v/>
      </c>
      <c r="F172" s="6">
        <f>IF(OR(Данные!A172="",NOT(ISNUMBER(Данные!E172)),NOT(ISNUMBER(Данные!F172)),Данные!F172=0),"",ROUND(Настройки!$B$3*C172*SQRT(Данные!K172),0))</f>
        <v/>
      </c>
      <c r="G172" s="6">
        <f>IF(OR(Данные!A172="",NOT(ISNUMBER(Данные!E172)),NOT(ISNUMBER(Данные!F172)),Данные!F172=0),"",ROUND(B172*Данные!K172+F172,0))</f>
        <v/>
      </c>
      <c r="H172" s="6">
        <f>IF(OR(Данные!A172="",NOT(ISNUMBER(Данные!E172)),NOT(ISNUMBER(Данные!F172)),Данные!F172=0),"",G172+Данные!N172)</f>
        <v/>
      </c>
      <c r="I172" s="6">
        <f>IF(OR(Данные!A172="",NOT(ISNUMBER(Данные!E172)),NOT(ISNUMBER(Данные!F172)),Данные!F172=0),"",F172+Данные!N172)</f>
        <v/>
      </c>
      <c r="J172" s="6">
        <f>IF(OR(OR(Данные!A172="",NOT(ISNUMBER(Данные!E172)),NOT(ISNUMBER(Данные!F172)),Данные!F172=0),B172=0),"",ROUND(D172/B172,1))</f>
        <v/>
      </c>
      <c r="K172" s="7">
        <f>IF(OR(OR(Данные!A172="",NOT(ISNUMBER(Данные!E172)),NOT(ISNUMBER(Данные!F172)),Данные!F172=0),I172=0),"",D172/I172)</f>
        <v/>
      </c>
      <c r="L172" s="6">
        <f>IF(OR(Данные!A172="",NOT(ISNUMBER(Данные!E172)),NOT(ISNUMBER(Данные!F172)),Данные!F172=0),"",IF(E172&gt;=G172,0,MAX(Данные!M172,CEILING(H172-E172,Данные!L172))))</f>
        <v/>
      </c>
    </row>
    <row r="173">
      <c r="A173" s="6">
        <f>IF(OR(Данные!A173="",NOT(ISNUMBER(Данные!E173)),NOT(ISNUMBER(Данные!F173)),Данные!F173=0),"",Данные!A173)</f>
        <v/>
      </c>
      <c r="B173" s="6">
        <f>IF(OR(Данные!A173="",NOT(ISNUMBER(Данные!E173)),NOT(ISNUMBER(Данные!F173)),Данные!F173=0),"",Данные!E173/Данные!F173)</f>
        <v/>
      </c>
      <c r="C173" s="6">
        <f>IF(OR(Данные!A173="",NOT(ISNUMBER(Данные!E173)),NOT(ISNUMBER(Данные!F173)),Данные!F173=0),"",B173*0.3)</f>
        <v/>
      </c>
      <c r="D173" s="6">
        <f>IF(OR(Данные!A173="",NOT(ISNUMBER(Данные!E173)),NOT(ISNUMBER(Данные!F173)),Данные!F173=0),"",Данные!G173)</f>
        <v/>
      </c>
      <c r="E173" s="6">
        <f>IF(OR(Данные!A173="",NOT(ISNUMBER(Данные!E173)),NOT(ISNUMBER(Данные!F173)),Данные!F173=0),"",Данные!G173-Данные!H173-Данные!I173+Данные!J173)</f>
        <v/>
      </c>
      <c r="F173" s="6">
        <f>IF(OR(Данные!A173="",NOT(ISNUMBER(Данные!E173)),NOT(ISNUMBER(Данные!F173)),Данные!F173=0),"",ROUND(Настройки!$B$3*C173*SQRT(Данные!K173),0))</f>
        <v/>
      </c>
      <c r="G173" s="6">
        <f>IF(OR(Данные!A173="",NOT(ISNUMBER(Данные!E173)),NOT(ISNUMBER(Данные!F173)),Данные!F173=0),"",ROUND(B173*Данные!K173+F173,0))</f>
        <v/>
      </c>
      <c r="H173" s="6">
        <f>IF(OR(Данные!A173="",NOT(ISNUMBER(Данные!E173)),NOT(ISNUMBER(Данные!F173)),Данные!F173=0),"",G173+Данные!N173)</f>
        <v/>
      </c>
      <c r="I173" s="6">
        <f>IF(OR(Данные!A173="",NOT(ISNUMBER(Данные!E173)),NOT(ISNUMBER(Данные!F173)),Данные!F173=0),"",F173+Данные!N173)</f>
        <v/>
      </c>
      <c r="J173" s="6">
        <f>IF(OR(OR(Данные!A173="",NOT(ISNUMBER(Данные!E173)),NOT(ISNUMBER(Данные!F173)),Данные!F173=0),B173=0),"",ROUND(D173/B173,1))</f>
        <v/>
      </c>
      <c r="K173" s="7">
        <f>IF(OR(OR(Данные!A173="",NOT(ISNUMBER(Данные!E173)),NOT(ISNUMBER(Данные!F173)),Данные!F173=0),I173=0),"",D173/I173)</f>
        <v/>
      </c>
      <c r="L173" s="6">
        <f>IF(OR(Данные!A173="",NOT(ISNUMBER(Данные!E173)),NOT(ISNUMBER(Данные!F173)),Данные!F173=0),"",IF(E173&gt;=G173,0,MAX(Данные!M173,CEILING(H173-E173,Данные!L173))))</f>
        <v/>
      </c>
    </row>
    <row r="174">
      <c r="A174" s="6">
        <f>IF(OR(Данные!A174="",NOT(ISNUMBER(Данные!E174)),NOT(ISNUMBER(Данные!F174)),Данные!F174=0),"",Данные!A174)</f>
        <v/>
      </c>
      <c r="B174" s="6">
        <f>IF(OR(Данные!A174="",NOT(ISNUMBER(Данные!E174)),NOT(ISNUMBER(Данные!F174)),Данные!F174=0),"",Данные!E174/Данные!F174)</f>
        <v/>
      </c>
      <c r="C174" s="6">
        <f>IF(OR(Данные!A174="",NOT(ISNUMBER(Данные!E174)),NOT(ISNUMBER(Данные!F174)),Данные!F174=0),"",B174*0.3)</f>
        <v/>
      </c>
      <c r="D174" s="6">
        <f>IF(OR(Данные!A174="",NOT(ISNUMBER(Данные!E174)),NOT(ISNUMBER(Данные!F174)),Данные!F174=0),"",Данные!G174)</f>
        <v/>
      </c>
      <c r="E174" s="6">
        <f>IF(OR(Данные!A174="",NOT(ISNUMBER(Данные!E174)),NOT(ISNUMBER(Данные!F174)),Данные!F174=0),"",Данные!G174-Данные!H174-Данные!I174+Данные!J174)</f>
        <v/>
      </c>
      <c r="F174" s="6">
        <f>IF(OR(Данные!A174="",NOT(ISNUMBER(Данные!E174)),NOT(ISNUMBER(Данные!F174)),Данные!F174=0),"",ROUND(Настройки!$B$3*C174*SQRT(Данные!K174),0))</f>
        <v/>
      </c>
      <c r="G174" s="6">
        <f>IF(OR(Данные!A174="",NOT(ISNUMBER(Данные!E174)),NOT(ISNUMBER(Данные!F174)),Данные!F174=0),"",ROUND(B174*Данные!K174+F174,0))</f>
        <v/>
      </c>
      <c r="H174" s="6">
        <f>IF(OR(Данные!A174="",NOT(ISNUMBER(Данные!E174)),NOT(ISNUMBER(Данные!F174)),Данные!F174=0),"",G174+Данные!N174)</f>
        <v/>
      </c>
      <c r="I174" s="6">
        <f>IF(OR(Данные!A174="",NOT(ISNUMBER(Данные!E174)),NOT(ISNUMBER(Данные!F174)),Данные!F174=0),"",F174+Данные!N174)</f>
        <v/>
      </c>
      <c r="J174" s="6">
        <f>IF(OR(OR(Данные!A174="",NOT(ISNUMBER(Данные!E174)),NOT(ISNUMBER(Данные!F174)),Данные!F174=0),B174=0),"",ROUND(D174/B174,1))</f>
        <v/>
      </c>
      <c r="K174" s="7">
        <f>IF(OR(OR(Данные!A174="",NOT(ISNUMBER(Данные!E174)),NOT(ISNUMBER(Данные!F174)),Данные!F174=0),I174=0),"",D174/I174)</f>
        <v/>
      </c>
      <c r="L174" s="6">
        <f>IF(OR(Данные!A174="",NOT(ISNUMBER(Данные!E174)),NOT(ISNUMBER(Данные!F174)),Данные!F174=0),"",IF(E174&gt;=G174,0,MAX(Данные!M174,CEILING(H174-E174,Данные!L174))))</f>
        <v/>
      </c>
    </row>
    <row r="175">
      <c r="A175" s="6">
        <f>IF(OR(Данные!A175="",NOT(ISNUMBER(Данные!E175)),NOT(ISNUMBER(Данные!F175)),Данные!F175=0),"",Данные!A175)</f>
        <v/>
      </c>
      <c r="B175" s="6">
        <f>IF(OR(Данные!A175="",NOT(ISNUMBER(Данные!E175)),NOT(ISNUMBER(Данные!F175)),Данные!F175=0),"",Данные!E175/Данные!F175)</f>
        <v/>
      </c>
      <c r="C175" s="6">
        <f>IF(OR(Данные!A175="",NOT(ISNUMBER(Данные!E175)),NOT(ISNUMBER(Данные!F175)),Данные!F175=0),"",B175*0.3)</f>
        <v/>
      </c>
      <c r="D175" s="6">
        <f>IF(OR(Данные!A175="",NOT(ISNUMBER(Данные!E175)),NOT(ISNUMBER(Данные!F175)),Данные!F175=0),"",Данные!G175)</f>
        <v/>
      </c>
      <c r="E175" s="6">
        <f>IF(OR(Данные!A175="",NOT(ISNUMBER(Данные!E175)),NOT(ISNUMBER(Данные!F175)),Данные!F175=0),"",Данные!G175-Данные!H175-Данные!I175+Данные!J175)</f>
        <v/>
      </c>
      <c r="F175" s="6">
        <f>IF(OR(Данные!A175="",NOT(ISNUMBER(Данные!E175)),NOT(ISNUMBER(Данные!F175)),Данные!F175=0),"",ROUND(Настройки!$B$3*C175*SQRT(Данные!K175),0))</f>
        <v/>
      </c>
      <c r="G175" s="6">
        <f>IF(OR(Данные!A175="",NOT(ISNUMBER(Данные!E175)),NOT(ISNUMBER(Данные!F175)),Данные!F175=0),"",ROUND(B175*Данные!K175+F175,0))</f>
        <v/>
      </c>
      <c r="H175" s="6">
        <f>IF(OR(Данные!A175="",NOT(ISNUMBER(Данные!E175)),NOT(ISNUMBER(Данные!F175)),Данные!F175=0),"",G175+Данные!N175)</f>
        <v/>
      </c>
      <c r="I175" s="6">
        <f>IF(OR(Данные!A175="",NOT(ISNUMBER(Данные!E175)),NOT(ISNUMBER(Данные!F175)),Данные!F175=0),"",F175+Данные!N175)</f>
        <v/>
      </c>
      <c r="J175" s="6">
        <f>IF(OR(OR(Данные!A175="",NOT(ISNUMBER(Данные!E175)),NOT(ISNUMBER(Данные!F175)),Данные!F175=0),B175=0),"",ROUND(D175/B175,1))</f>
        <v/>
      </c>
      <c r="K175" s="7">
        <f>IF(OR(OR(Данные!A175="",NOT(ISNUMBER(Данные!E175)),NOT(ISNUMBER(Данные!F175)),Данные!F175=0),I175=0),"",D175/I175)</f>
        <v/>
      </c>
      <c r="L175" s="6">
        <f>IF(OR(Данные!A175="",NOT(ISNUMBER(Данные!E175)),NOT(ISNUMBER(Данные!F175)),Данные!F175=0),"",IF(E175&gt;=G175,0,MAX(Данные!M175,CEILING(H175-E175,Данные!L175))))</f>
        <v/>
      </c>
    </row>
    <row r="176">
      <c r="A176" s="6">
        <f>IF(OR(Данные!A176="",NOT(ISNUMBER(Данные!E176)),NOT(ISNUMBER(Данные!F176)),Данные!F176=0),"",Данные!A176)</f>
        <v/>
      </c>
      <c r="B176" s="6">
        <f>IF(OR(Данные!A176="",NOT(ISNUMBER(Данные!E176)),NOT(ISNUMBER(Данные!F176)),Данные!F176=0),"",Данные!E176/Данные!F176)</f>
        <v/>
      </c>
      <c r="C176" s="6">
        <f>IF(OR(Данные!A176="",NOT(ISNUMBER(Данные!E176)),NOT(ISNUMBER(Данные!F176)),Данные!F176=0),"",B176*0.3)</f>
        <v/>
      </c>
      <c r="D176" s="6">
        <f>IF(OR(Данные!A176="",NOT(ISNUMBER(Данные!E176)),NOT(ISNUMBER(Данные!F176)),Данные!F176=0),"",Данные!G176)</f>
        <v/>
      </c>
      <c r="E176" s="6">
        <f>IF(OR(Данные!A176="",NOT(ISNUMBER(Данные!E176)),NOT(ISNUMBER(Данные!F176)),Данные!F176=0),"",Данные!G176-Данные!H176-Данные!I176+Данные!J176)</f>
        <v/>
      </c>
      <c r="F176" s="6">
        <f>IF(OR(Данные!A176="",NOT(ISNUMBER(Данные!E176)),NOT(ISNUMBER(Данные!F176)),Данные!F176=0),"",ROUND(Настройки!$B$3*C176*SQRT(Данные!K176),0))</f>
        <v/>
      </c>
      <c r="G176" s="6">
        <f>IF(OR(Данные!A176="",NOT(ISNUMBER(Данные!E176)),NOT(ISNUMBER(Данные!F176)),Данные!F176=0),"",ROUND(B176*Данные!K176+F176,0))</f>
        <v/>
      </c>
      <c r="H176" s="6">
        <f>IF(OR(Данные!A176="",NOT(ISNUMBER(Данные!E176)),NOT(ISNUMBER(Данные!F176)),Данные!F176=0),"",G176+Данные!N176)</f>
        <v/>
      </c>
      <c r="I176" s="6">
        <f>IF(OR(Данные!A176="",NOT(ISNUMBER(Данные!E176)),NOT(ISNUMBER(Данные!F176)),Данные!F176=0),"",F176+Данные!N176)</f>
        <v/>
      </c>
      <c r="J176" s="6">
        <f>IF(OR(OR(Данные!A176="",NOT(ISNUMBER(Данные!E176)),NOT(ISNUMBER(Данные!F176)),Данные!F176=0),B176=0),"",ROUND(D176/B176,1))</f>
        <v/>
      </c>
      <c r="K176" s="7">
        <f>IF(OR(OR(Данные!A176="",NOT(ISNUMBER(Данные!E176)),NOT(ISNUMBER(Данные!F176)),Данные!F176=0),I176=0),"",D176/I176)</f>
        <v/>
      </c>
      <c r="L176" s="6">
        <f>IF(OR(Данные!A176="",NOT(ISNUMBER(Данные!E176)),NOT(ISNUMBER(Данные!F176)),Данные!F176=0),"",IF(E176&gt;=G176,0,MAX(Данные!M176,CEILING(H176-E176,Данные!L176))))</f>
        <v/>
      </c>
    </row>
    <row r="177">
      <c r="A177" s="6">
        <f>IF(OR(Данные!A177="",NOT(ISNUMBER(Данные!E177)),NOT(ISNUMBER(Данные!F177)),Данные!F177=0),"",Данные!A177)</f>
        <v/>
      </c>
      <c r="B177" s="6">
        <f>IF(OR(Данные!A177="",NOT(ISNUMBER(Данные!E177)),NOT(ISNUMBER(Данные!F177)),Данные!F177=0),"",Данные!E177/Данные!F177)</f>
        <v/>
      </c>
      <c r="C177" s="6">
        <f>IF(OR(Данные!A177="",NOT(ISNUMBER(Данные!E177)),NOT(ISNUMBER(Данные!F177)),Данные!F177=0),"",B177*0.3)</f>
        <v/>
      </c>
      <c r="D177" s="6">
        <f>IF(OR(Данные!A177="",NOT(ISNUMBER(Данные!E177)),NOT(ISNUMBER(Данные!F177)),Данные!F177=0),"",Данные!G177)</f>
        <v/>
      </c>
      <c r="E177" s="6">
        <f>IF(OR(Данные!A177="",NOT(ISNUMBER(Данные!E177)),NOT(ISNUMBER(Данные!F177)),Данные!F177=0),"",Данные!G177-Данные!H177-Данные!I177+Данные!J177)</f>
        <v/>
      </c>
      <c r="F177" s="6">
        <f>IF(OR(Данные!A177="",NOT(ISNUMBER(Данные!E177)),NOT(ISNUMBER(Данные!F177)),Данные!F177=0),"",ROUND(Настройки!$B$3*C177*SQRT(Данные!K177),0))</f>
        <v/>
      </c>
      <c r="G177" s="6">
        <f>IF(OR(Данные!A177="",NOT(ISNUMBER(Данные!E177)),NOT(ISNUMBER(Данные!F177)),Данные!F177=0),"",ROUND(B177*Данные!K177+F177,0))</f>
        <v/>
      </c>
      <c r="H177" s="6">
        <f>IF(OR(Данные!A177="",NOT(ISNUMBER(Данные!E177)),NOT(ISNUMBER(Данные!F177)),Данные!F177=0),"",G177+Данные!N177)</f>
        <v/>
      </c>
      <c r="I177" s="6">
        <f>IF(OR(Данные!A177="",NOT(ISNUMBER(Данные!E177)),NOT(ISNUMBER(Данные!F177)),Данные!F177=0),"",F177+Данные!N177)</f>
        <v/>
      </c>
      <c r="J177" s="6">
        <f>IF(OR(OR(Данные!A177="",NOT(ISNUMBER(Данные!E177)),NOT(ISNUMBER(Данные!F177)),Данные!F177=0),B177=0),"",ROUND(D177/B177,1))</f>
        <v/>
      </c>
      <c r="K177" s="7">
        <f>IF(OR(OR(Данные!A177="",NOT(ISNUMBER(Данные!E177)),NOT(ISNUMBER(Данные!F177)),Данные!F177=0),I177=0),"",D177/I177)</f>
        <v/>
      </c>
      <c r="L177" s="6">
        <f>IF(OR(Данные!A177="",NOT(ISNUMBER(Данные!E177)),NOT(ISNUMBER(Данные!F177)),Данные!F177=0),"",IF(E177&gt;=G177,0,MAX(Данные!M177,CEILING(H177-E177,Данные!L177))))</f>
        <v/>
      </c>
    </row>
    <row r="178">
      <c r="A178" s="6">
        <f>IF(OR(Данные!A178="",NOT(ISNUMBER(Данные!E178)),NOT(ISNUMBER(Данные!F178)),Данные!F178=0),"",Данные!A178)</f>
        <v/>
      </c>
      <c r="B178" s="6">
        <f>IF(OR(Данные!A178="",NOT(ISNUMBER(Данные!E178)),NOT(ISNUMBER(Данные!F178)),Данные!F178=0),"",Данные!E178/Данные!F178)</f>
        <v/>
      </c>
      <c r="C178" s="6">
        <f>IF(OR(Данные!A178="",NOT(ISNUMBER(Данные!E178)),NOT(ISNUMBER(Данные!F178)),Данные!F178=0),"",B178*0.3)</f>
        <v/>
      </c>
      <c r="D178" s="6">
        <f>IF(OR(Данные!A178="",NOT(ISNUMBER(Данные!E178)),NOT(ISNUMBER(Данные!F178)),Данные!F178=0),"",Данные!G178)</f>
        <v/>
      </c>
      <c r="E178" s="6">
        <f>IF(OR(Данные!A178="",NOT(ISNUMBER(Данные!E178)),NOT(ISNUMBER(Данные!F178)),Данные!F178=0),"",Данные!G178-Данные!H178-Данные!I178+Данные!J178)</f>
        <v/>
      </c>
      <c r="F178" s="6">
        <f>IF(OR(Данные!A178="",NOT(ISNUMBER(Данные!E178)),NOT(ISNUMBER(Данные!F178)),Данные!F178=0),"",ROUND(Настройки!$B$3*C178*SQRT(Данные!K178),0))</f>
        <v/>
      </c>
      <c r="G178" s="6">
        <f>IF(OR(Данные!A178="",NOT(ISNUMBER(Данные!E178)),NOT(ISNUMBER(Данные!F178)),Данные!F178=0),"",ROUND(B178*Данные!K178+F178,0))</f>
        <v/>
      </c>
      <c r="H178" s="6">
        <f>IF(OR(Данные!A178="",NOT(ISNUMBER(Данные!E178)),NOT(ISNUMBER(Данные!F178)),Данные!F178=0),"",G178+Данные!N178)</f>
        <v/>
      </c>
      <c r="I178" s="6">
        <f>IF(OR(Данные!A178="",NOT(ISNUMBER(Данные!E178)),NOT(ISNUMBER(Данные!F178)),Данные!F178=0),"",F178+Данные!N178)</f>
        <v/>
      </c>
      <c r="J178" s="6">
        <f>IF(OR(OR(Данные!A178="",NOT(ISNUMBER(Данные!E178)),NOT(ISNUMBER(Данные!F178)),Данные!F178=0),B178=0),"",ROUND(D178/B178,1))</f>
        <v/>
      </c>
      <c r="K178" s="7">
        <f>IF(OR(OR(Данные!A178="",NOT(ISNUMBER(Данные!E178)),NOT(ISNUMBER(Данные!F178)),Данные!F178=0),I178=0),"",D178/I178)</f>
        <v/>
      </c>
      <c r="L178" s="6">
        <f>IF(OR(Данные!A178="",NOT(ISNUMBER(Данные!E178)),NOT(ISNUMBER(Данные!F178)),Данные!F178=0),"",IF(E178&gt;=G178,0,MAX(Данные!M178,CEILING(H178-E178,Данные!L178))))</f>
        <v/>
      </c>
    </row>
    <row r="179">
      <c r="A179" s="6">
        <f>IF(OR(Данные!A179="",NOT(ISNUMBER(Данные!E179)),NOT(ISNUMBER(Данные!F179)),Данные!F179=0),"",Данные!A179)</f>
        <v/>
      </c>
      <c r="B179" s="6">
        <f>IF(OR(Данные!A179="",NOT(ISNUMBER(Данные!E179)),NOT(ISNUMBER(Данные!F179)),Данные!F179=0),"",Данные!E179/Данные!F179)</f>
        <v/>
      </c>
      <c r="C179" s="6">
        <f>IF(OR(Данные!A179="",NOT(ISNUMBER(Данные!E179)),NOT(ISNUMBER(Данные!F179)),Данные!F179=0),"",B179*0.3)</f>
        <v/>
      </c>
      <c r="D179" s="6">
        <f>IF(OR(Данные!A179="",NOT(ISNUMBER(Данные!E179)),NOT(ISNUMBER(Данные!F179)),Данные!F179=0),"",Данные!G179)</f>
        <v/>
      </c>
      <c r="E179" s="6">
        <f>IF(OR(Данные!A179="",NOT(ISNUMBER(Данные!E179)),NOT(ISNUMBER(Данные!F179)),Данные!F179=0),"",Данные!G179-Данные!H179-Данные!I179+Данные!J179)</f>
        <v/>
      </c>
      <c r="F179" s="6">
        <f>IF(OR(Данные!A179="",NOT(ISNUMBER(Данные!E179)),NOT(ISNUMBER(Данные!F179)),Данные!F179=0),"",ROUND(Настройки!$B$3*C179*SQRT(Данные!K179),0))</f>
        <v/>
      </c>
      <c r="G179" s="6">
        <f>IF(OR(Данные!A179="",NOT(ISNUMBER(Данные!E179)),NOT(ISNUMBER(Данные!F179)),Данные!F179=0),"",ROUND(B179*Данные!K179+F179,0))</f>
        <v/>
      </c>
      <c r="H179" s="6">
        <f>IF(OR(Данные!A179="",NOT(ISNUMBER(Данные!E179)),NOT(ISNUMBER(Данные!F179)),Данные!F179=0),"",G179+Данные!N179)</f>
        <v/>
      </c>
      <c r="I179" s="6">
        <f>IF(OR(Данные!A179="",NOT(ISNUMBER(Данные!E179)),NOT(ISNUMBER(Данные!F179)),Данные!F179=0),"",F179+Данные!N179)</f>
        <v/>
      </c>
      <c r="J179" s="6">
        <f>IF(OR(OR(Данные!A179="",NOT(ISNUMBER(Данные!E179)),NOT(ISNUMBER(Данные!F179)),Данные!F179=0),B179=0),"",ROUND(D179/B179,1))</f>
        <v/>
      </c>
      <c r="K179" s="7">
        <f>IF(OR(OR(Данные!A179="",NOT(ISNUMBER(Данные!E179)),NOT(ISNUMBER(Данные!F179)),Данные!F179=0),I179=0),"",D179/I179)</f>
        <v/>
      </c>
      <c r="L179" s="6">
        <f>IF(OR(Данные!A179="",NOT(ISNUMBER(Данные!E179)),NOT(ISNUMBER(Данные!F179)),Данные!F179=0),"",IF(E179&gt;=G179,0,MAX(Данные!M179,CEILING(H179-E179,Данные!L179))))</f>
        <v/>
      </c>
    </row>
    <row r="180">
      <c r="A180" s="6">
        <f>IF(OR(Данные!A180="",NOT(ISNUMBER(Данные!E180)),NOT(ISNUMBER(Данные!F180)),Данные!F180=0),"",Данные!A180)</f>
        <v/>
      </c>
      <c r="B180" s="6">
        <f>IF(OR(Данные!A180="",NOT(ISNUMBER(Данные!E180)),NOT(ISNUMBER(Данные!F180)),Данные!F180=0),"",Данные!E180/Данные!F180)</f>
        <v/>
      </c>
      <c r="C180" s="6">
        <f>IF(OR(Данные!A180="",NOT(ISNUMBER(Данные!E180)),NOT(ISNUMBER(Данные!F180)),Данные!F180=0),"",B180*0.3)</f>
        <v/>
      </c>
      <c r="D180" s="6">
        <f>IF(OR(Данные!A180="",NOT(ISNUMBER(Данные!E180)),NOT(ISNUMBER(Данные!F180)),Данные!F180=0),"",Данные!G180)</f>
        <v/>
      </c>
      <c r="E180" s="6">
        <f>IF(OR(Данные!A180="",NOT(ISNUMBER(Данные!E180)),NOT(ISNUMBER(Данные!F180)),Данные!F180=0),"",Данные!G180-Данные!H180-Данные!I180+Данные!J180)</f>
        <v/>
      </c>
      <c r="F180" s="6">
        <f>IF(OR(Данные!A180="",NOT(ISNUMBER(Данные!E180)),NOT(ISNUMBER(Данные!F180)),Данные!F180=0),"",ROUND(Настройки!$B$3*C180*SQRT(Данные!K180),0))</f>
        <v/>
      </c>
      <c r="G180" s="6">
        <f>IF(OR(Данные!A180="",NOT(ISNUMBER(Данные!E180)),NOT(ISNUMBER(Данные!F180)),Данные!F180=0),"",ROUND(B180*Данные!K180+F180,0))</f>
        <v/>
      </c>
      <c r="H180" s="6">
        <f>IF(OR(Данные!A180="",NOT(ISNUMBER(Данные!E180)),NOT(ISNUMBER(Данные!F180)),Данные!F180=0),"",G180+Данные!N180)</f>
        <v/>
      </c>
      <c r="I180" s="6">
        <f>IF(OR(Данные!A180="",NOT(ISNUMBER(Данные!E180)),NOT(ISNUMBER(Данные!F180)),Данные!F180=0),"",F180+Данные!N180)</f>
        <v/>
      </c>
      <c r="J180" s="6">
        <f>IF(OR(OR(Данные!A180="",NOT(ISNUMBER(Данные!E180)),NOT(ISNUMBER(Данные!F180)),Данные!F180=0),B180=0),"",ROUND(D180/B180,1))</f>
        <v/>
      </c>
      <c r="K180" s="7">
        <f>IF(OR(OR(Данные!A180="",NOT(ISNUMBER(Данные!E180)),NOT(ISNUMBER(Данные!F180)),Данные!F180=0),I180=0),"",D180/I180)</f>
        <v/>
      </c>
      <c r="L180" s="6">
        <f>IF(OR(Данные!A180="",NOT(ISNUMBER(Данные!E180)),NOT(ISNUMBER(Данные!F180)),Данные!F180=0),"",IF(E180&gt;=G180,0,MAX(Данные!M180,CEILING(H180-E180,Данные!L180))))</f>
        <v/>
      </c>
    </row>
    <row r="181">
      <c r="A181" s="6">
        <f>IF(OR(Данные!A181="",NOT(ISNUMBER(Данные!E181)),NOT(ISNUMBER(Данные!F181)),Данные!F181=0),"",Данные!A181)</f>
        <v/>
      </c>
      <c r="B181" s="6">
        <f>IF(OR(Данные!A181="",NOT(ISNUMBER(Данные!E181)),NOT(ISNUMBER(Данные!F181)),Данные!F181=0),"",Данные!E181/Данные!F181)</f>
        <v/>
      </c>
      <c r="C181" s="6">
        <f>IF(OR(Данные!A181="",NOT(ISNUMBER(Данные!E181)),NOT(ISNUMBER(Данные!F181)),Данные!F181=0),"",B181*0.3)</f>
        <v/>
      </c>
      <c r="D181" s="6">
        <f>IF(OR(Данные!A181="",NOT(ISNUMBER(Данные!E181)),NOT(ISNUMBER(Данные!F181)),Данные!F181=0),"",Данные!G181)</f>
        <v/>
      </c>
      <c r="E181" s="6">
        <f>IF(OR(Данные!A181="",NOT(ISNUMBER(Данные!E181)),NOT(ISNUMBER(Данные!F181)),Данные!F181=0),"",Данные!G181-Данные!H181-Данные!I181+Данные!J181)</f>
        <v/>
      </c>
      <c r="F181" s="6">
        <f>IF(OR(Данные!A181="",NOT(ISNUMBER(Данные!E181)),NOT(ISNUMBER(Данные!F181)),Данные!F181=0),"",ROUND(Настройки!$B$3*C181*SQRT(Данные!K181),0))</f>
        <v/>
      </c>
      <c r="G181" s="6">
        <f>IF(OR(Данные!A181="",NOT(ISNUMBER(Данные!E181)),NOT(ISNUMBER(Данные!F181)),Данные!F181=0),"",ROUND(B181*Данные!K181+F181,0))</f>
        <v/>
      </c>
      <c r="H181" s="6">
        <f>IF(OR(Данные!A181="",NOT(ISNUMBER(Данные!E181)),NOT(ISNUMBER(Данные!F181)),Данные!F181=0),"",G181+Данные!N181)</f>
        <v/>
      </c>
      <c r="I181" s="6">
        <f>IF(OR(Данные!A181="",NOT(ISNUMBER(Данные!E181)),NOT(ISNUMBER(Данные!F181)),Данные!F181=0),"",F181+Данные!N181)</f>
        <v/>
      </c>
      <c r="J181" s="6">
        <f>IF(OR(OR(Данные!A181="",NOT(ISNUMBER(Данные!E181)),NOT(ISNUMBER(Данные!F181)),Данные!F181=0),B181=0),"",ROUND(D181/B181,1))</f>
        <v/>
      </c>
      <c r="K181" s="7">
        <f>IF(OR(OR(Данные!A181="",NOT(ISNUMBER(Данные!E181)),NOT(ISNUMBER(Данные!F181)),Данные!F181=0),I181=0),"",D181/I181)</f>
        <v/>
      </c>
      <c r="L181" s="6">
        <f>IF(OR(Данные!A181="",NOT(ISNUMBER(Данные!E181)),NOT(ISNUMBER(Данные!F181)),Данные!F181=0),"",IF(E181&gt;=G181,0,MAX(Данные!M181,CEILING(H181-E181,Данные!L181))))</f>
        <v/>
      </c>
    </row>
    <row r="182">
      <c r="A182" s="6">
        <f>IF(OR(Данные!A182="",NOT(ISNUMBER(Данные!E182)),NOT(ISNUMBER(Данные!F182)),Данные!F182=0),"",Данные!A182)</f>
        <v/>
      </c>
      <c r="B182" s="6">
        <f>IF(OR(Данные!A182="",NOT(ISNUMBER(Данные!E182)),NOT(ISNUMBER(Данные!F182)),Данные!F182=0),"",Данные!E182/Данные!F182)</f>
        <v/>
      </c>
      <c r="C182" s="6">
        <f>IF(OR(Данные!A182="",NOT(ISNUMBER(Данные!E182)),NOT(ISNUMBER(Данные!F182)),Данные!F182=0),"",B182*0.3)</f>
        <v/>
      </c>
      <c r="D182" s="6">
        <f>IF(OR(Данные!A182="",NOT(ISNUMBER(Данные!E182)),NOT(ISNUMBER(Данные!F182)),Данные!F182=0),"",Данные!G182)</f>
        <v/>
      </c>
      <c r="E182" s="6">
        <f>IF(OR(Данные!A182="",NOT(ISNUMBER(Данные!E182)),NOT(ISNUMBER(Данные!F182)),Данные!F182=0),"",Данные!G182-Данные!H182-Данные!I182+Данные!J182)</f>
        <v/>
      </c>
      <c r="F182" s="6">
        <f>IF(OR(Данные!A182="",NOT(ISNUMBER(Данные!E182)),NOT(ISNUMBER(Данные!F182)),Данные!F182=0),"",ROUND(Настройки!$B$3*C182*SQRT(Данные!K182),0))</f>
        <v/>
      </c>
      <c r="G182" s="6">
        <f>IF(OR(Данные!A182="",NOT(ISNUMBER(Данные!E182)),NOT(ISNUMBER(Данные!F182)),Данные!F182=0),"",ROUND(B182*Данные!K182+F182,0))</f>
        <v/>
      </c>
      <c r="H182" s="6">
        <f>IF(OR(Данные!A182="",NOT(ISNUMBER(Данные!E182)),NOT(ISNUMBER(Данные!F182)),Данные!F182=0),"",G182+Данные!N182)</f>
        <v/>
      </c>
      <c r="I182" s="6">
        <f>IF(OR(Данные!A182="",NOT(ISNUMBER(Данные!E182)),NOT(ISNUMBER(Данные!F182)),Данные!F182=0),"",F182+Данные!N182)</f>
        <v/>
      </c>
      <c r="J182" s="6">
        <f>IF(OR(OR(Данные!A182="",NOT(ISNUMBER(Данные!E182)),NOT(ISNUMBER(Данные!F182)),Данные!F182=0),B182=0),"",ROUND(D182/B182,1))</f>
        <v/>
      </c>
      <c r="K182" s="7">
        <f>IF(OR(OR(Данные!A182="",NOT(ISNUMBER(Данные!E182)),NOT(ISNUMBER(Данные!F182)),Данные!F182=0),I182=0),"",D182/I182)</f>
        <v/>
      </c>
      <c r="L182" s="6">
        <f>IF(OR(Данные!A182="",NOT(ISNUMBER(Данные!E182)),NOT(ISNUMBER(Данные!F182)),Данные!F182=0),"",IF(E182&gt;=G182,0,MAX(Данные!M182,CEILING(H182-E182,Данные!L182))))</f>
        <v/>
      </c>
    </row>
    <row r="183">
      <c r="A183" s="6">
        <f>IF(OR(Данные!A183="",NOT(ISNUMBER(Данные!E183)),NOT(ISNUMBER(Данные!F183)),Данные!F183=0),"",Данные!A183)</f>
        <v/>
      </c>
      <c r="B183" s="6">
        <f>IF(OR(Данные!A183="",NOT(ISNUMBER(Данные!E183)),NOT(ISNUMBER(Данные!F183)),Данные!F183=0),"",Данные!E183/Данные!F183)</f>
        <v/>
      </c>
      <c r="C183" s="6">
        <f>IF(OR(Данные!A183="",NOT(ISNUMBER(Данные!E183)),NOT(ISNUMBER(Данные!F183)),Данные!F183=0),"",B183*0.3)</f>
        <v/>
      </c>
      <c r="D183" s="6">
        <f>IF(OR(Данные!A183="",NOT(ISNUMBER(Данные!E183)),NOT(ISNUMBER(Данные!F183)),Данные!F183=0),"",Данные!G183)</f>
        <v/>
      </c>
      <c r="E183" s="6">
        <f>IF(OR(Данные!A183="",NOT(ISNUMBER(Данные!E183)),NOT(ISNUMBER(Данные!F183)),Данные!F183=0),"",Данные!G183-Данные!H183-Данные!I183+Данные!J183)</f>
        <v/>
      </c>
      <c r="F183" s="6">
        <f>IF(OR(Данные!A183="",NOT(ISNUMBER(Данные!E183)),NOT(ISNUMBER(Данные!F183)),Данные!F183=0),"",ROUND(Настройки!$B$3*C183*SQRT(Данные!K183),0))</f>
        <v/>
      </c>
      <c r="G183" s="6">
        <f>IF(OR(Данные!A183="",NOT(ISNUMBER(Данные!E183)),NOT(ISNUMBER(Данные!F183)),Данные!F183=0),"",ROUND(B183*Данные!K183+F183,0))</f>
        <v/>
      </c>
      <c r="H183" s="6">
        <f>IF(OR(Данные!A183="",NOT(ISNUMBER(Данные!E183)),NOT(ISNUMBER(Данные!F183)),Данные!F183=0),"",G183+Данные!N183)</f>
        <v/>
      </c>
      <c r="I183" s="6">
        <f>IF(OR(Данные!A183="",NOT(ISNUMBER(Данные!E183)),NOT(ISNUMBER(Данные!F183)),Данные!F183=0),"",F183+Данные!N183)</f>
        <v/>
      </c>
      <c r="J183" s="6">
        <f>IF(OR(OR(Данные!A183="",NOT(ISNUMBER(Данные!E183)),NOT(ISNUMBER(Данные!F183)),Данные!F183=0),B183=0),"",ROUND(D183/B183,1))</f>
        <v/>
      </c>
      <c r="K183" s="7">
        <f>IF(OR(OR(Данные!A183="",NOT(ISNUMBER(Данные!E183)),NOT(ISNUMBER(Данные!F183)),Данные!F183=0),I183=0),"",D183/I183)</f>
        <v/>
      </c>
      <c r="L183" s="6">
        <f>IF(OR(Данные!A183="",NOT(ISNUMBER(Данные!E183)),NOT(ISNUMBER(Данные!F183)),Данные!F183=0),"",IF(E183&gt;=G183,0,MAX(Данные!M183,CEILING(H183-E183,Данные!L183))))</f>
        <v/>
      </c>
    </row>
    <row r="184">
      <c r="A184" s="6">
        <f>IF(OR(Данные!A184="",NOT(ISNUMBER(Данные!E184)),NOT(ISNUMBER(Данные!F184)),Данные!F184=0),"",Данные!A184)</f>
        <v/>
      </c>
      <c r="B184" s="6">
        <f>IF(OR(Данные!A184="",NOT(ISNUMBER(Данные!E184)),NOT(ISNUMBER(Данные!F184)),Данные!F184=0),"",Данные!E184/Данные!F184)</f>
        <v/>
      </c>
      <c r="C184" s="6">
        <f>IF(OR(Данные!A184="",NOT(ISNUMBER(Данные!E184)),NOT(ISNUMBER(Данные!F184)),Данные!F184=0),"",B184*0.3)</f>
        <v/>
      </c>
      <c r="D184" s="6">
        <f>IF(OR(Данные!A184="",NOT(ISNUMBER(Данные!E184)),NOT(ISNUMBER(Данные!F184)),Данные!F184=0),"",Данные!G184)</f>
        <v/>
      </c>
      <c r="E184" s="6">
        <f>IF(OR(Данные!A184="",NOT(ISNUMBER(Данные!E184)),NOT(ISNUMBER(Данные!F184)),Данные!F184=0),"",Данные!G184-Данные!H184-Данные!I184+Данные!J184)</f>
        <v/>
      </c>
      <c r="F184" s="6">
        <f>IF(OR(Данные!A184="",NOT(ISNUMBER(Данные!E184)),NOT(ISNUMBER(Данные!F184)),Данные!F184=0),"",ROUND(Настройки!$B$3*C184*SQRT(Данные!K184),0))</f>
        <v/>
      </c>
      <c r="G184" s="6">
        <f>IF(OR(Данные!A184="",NOT(ISNUMBER(Данные!E184)),NOT(ISNUMBER(Данные!F184)),Данные!F184=0),"",ROUND(B184*Данные!K184+F184,0))</f>
        <v/>
      </c>
      <c r="H184" s="6">
        <f>IF(OR(Данные!A184="",NOT(ISNUMBER(Данные!E184)),NOT(ISNUMBER(Данные!F184)),Данные!F184=0),"",G184+Данные!N184)</f>
        <v/>
      </c>
      <c r="I184" s="6">
        <f>IF(OR(Данные!A184="",NOT(ISNUMBER(Данные!E184)),NOT(ISNUMBER(Данные!F184)),Данные!F184=0),"",F184+Данные!N184)</f>
        <v/>
      </c>
      <c r="J184" s="6">
        <f>IF(OR(OR(Данные!A184="",NOT(ISNUMBER(Данные!E184)),NOT(ISNUMBER(Данные!F184)),Данные!F184=0),B184=0),"",ROUND(D184/B184,1))</f>
        <v/>
      </c>
      <c r="K184" s="7">
        <f>IF(OR(OR(Данные!A184="",NOT(ISNUMBER(Данные!E184)),NOT(ISNUMBER(Данные!F184)),Данные!F184=0),I184=0),"",D184/I184)</f>
        <v/>
      </c>
      <c r="L184" s="6">
        <f>IF(OR(Данные!A184="",NOT(ISNUMBER(Данные!E184)),NOT(ISNUMBER(Данные!F184)),Данные!F184=0),"",IF(E184&gt;=G184,0,MAX(Данные!M184,CEILING(H184-E184,Данные!L184))))</f>
        <v/>
      </c>
    </row>
    <row r="185">
      <c r="A185" s="6">
        <f>IF(OR(Данные!A185="",NOT(ISNUMBER(Данные!E185)),NOT(ISNUMBER(Данные!F185)),Данные!F185=0),"",Данные!A185)</f>
        <v/>
      </c>
      <c r="B185" s="6">
        <f>IF(OR(Данные!A185="",NOT(ISNUMBER(Данные!E185)),NOT(ISNUMBER(Данные!F185)),Данные!F185=0),"",Данные!E185/Данные!F185)</f>
        <v/>
      </c>
      <c r="C185" s="6">
        <f>IF(OR(Данные!A185="",NOT(ISNUMBER(Данные!E185)),NOT(ISNUMBER(Данные!F185)),Данные!F185=0),"",B185*0.3)</f>
        <v/>
      </c>
      <c r="D185" s="6">
        <f>IF(OR(Данные!A185="",NOT(ISNUMBER(Данные!E185)),NOT(ISNUMBER(Данные!F185)),Данные!F185=0),"",Данные!G185)</f>
        <v/>
      </c>
      <c r="E185" s="6">
        <f>IF(OR(Данные!A185="",NOT(ISNUMBER(Данные!E185)),NOT(ISNUMBER(Данные!F185)),Данные!F185=0),"",Данные!G185-Данные!H185-Данные!I185+Данные!J185)</f>
        <v/>
      </c>
      <c r="F185" s="6">
        <f>IF(OR(Данные!A185="",NOT(ISNUMBER(Данные!E185)),NOT(ISNUMBER(Данные!F185)),Данные!F185=0),"",ROUND(Настройки!$B$3*C185*SQRT(Данные!K185),0))</f>
        <v/>
      </c>
      <c r="G185" s="6">
        <f>IF(OR(Данные!A185="",NOT(ISNUMBER(Данные!E185)),NOT(ISNUMBER(Данные!F185)),Данные!F185=0),"",ROUND(B185*Данные!K185+F185,0))</f>
        <v/>
      </c>
      <c r="H185" s="6">
        <f>IF(OR(Данные!A185="",NOT(ISNUMBER(Данные!E185)),NOT(ISNUMBER(Данные!F185)),Данные!F185=0),"",G185+Данные!N185)</f>
        <v/>
      </c>
      <c r="I185" s="6">
        <f>IF(OR(Данные!A185="",NOT(ISNUMBER(Данные!E185)),NOT(ISNUMBER(Данные!F185)),Данные!F185=0),"",F185+Данные!N185)</f>
        <v/>
      </c>
      <c r="J185" s="6">
        <f>IF(OR(OR(Данные!A185="",NOT(ISNUMBER(Данные!E185)),NOT(ISNUMBER(Данные!F185)),Данные!F185=0),B185=0),"",ROUND(D185/B185,1))</f>
        <v/>
      </c>
      <c r="K185" s="7">
        <f>IF(OR(OR(Данные!A185="",NOT(ISNUMBER(Данные!E185)),NOT(ISNUMBER(Данные!F185)),Данные!F185=0),I185=0),"",D185/I185)</f>
        <v/>
      </c>
      <c r="L185" s="6">
        <f>IF(OR(Данные!A185="",NOT(ISNUMBER(Данные!E185)),NOT(ISNUMBER(Данные!F185)),Данные!F185=0),"",IF(E185&gt;=G185,0,MAX(Данные!M185,CEILING(H185-E185,Данные!L185))))</f>
        <v/>
      </c>
    </row>
    <row r="186">
      <c r="A186" s="6">
        <f>IF(OR(Данные!A186="",NOT(ISNUMBER(Данные!E186)),NOT(ISNUMBER(Данные!F186)),Данные!F186=0),"",Данные!A186)</f>
        <v/>
      </c>
      <c r="B186" s="6">
        <f>IF(OR(Данные!A186="",NOT(ISNUMBER(Данные!E186)),NOT(ISNUMBER(Данные!F186)),Данные!F186=0),"",Данные!E186/Данные!F186)</f>
        <v/>
      </c>
      <c r="C186" s="6">
        <f>IF(OR(Данные!A186="",NOT(ISNUMBER(Данные!E186)),NOT(ISNUMBER(Данные!F186)),Данные!F186=0),"",B186*0.3)</f>
        <v/>
      </c>
      <c r="D186" s="6">
        <f>IF(OR(Данные!A186="",NOT(ISNUMBER(Данные!E186)),NOT(ISNUMBER(Данные!F186)),Данные!F186=0),"",Данные!G186)</f>
        <v/>
      </c>
      <c r="E186" s="6">
        <f>IF(OR(Данные!A186="",NOT(ISNUMBER(Данные!E186)),NOT(ISNUMBER(Данные!F186)),Данные!F186=0),"",Данные!G186-Данные!H186-Данные!I186+Данные!J186)</f>
        <v/>
      </c>
      <c r="F186" s="6">
        <f>IF(OR(Данные!A186="",NOT(ISNUMBER(Данные!E186)),NOT(ISNUMBER(Данные!F186)),Данные!F186=0),"",ROUND(Настройки!$B$3*C186*SQRT(Данные!K186),0))</f>
        <v/>
      </c>
      <c r="G186" s="6">
        <f>IF(OR(Данные!A186="",NOT(ISNUMBER(Данные!E186)),NOT(ISNUMBER(Данные!F186)),Данные!F186=0),"",ROUND(B186*Данные!K186+F186,0))</f>
        <v/>
      </c>
      <c r="H186" s="6">
        <f>IF(OR(Данные!A186="",NOT(ISNUMBER(Данные!E186)),NOT(ISNUMBER(Данные!F186)),Данные!F186=0),"",G186+Данные!N186)</f>
        <v/>
      </c>
      <c r="I186" s="6">
        <f>IF(OR(Данные!A186="",NOT(ISNUMBER(Данные!E186)),NOT(ISNUMBER(Данные!F186)),Данные!F186=0),"",F186+Данные!N186)</f>
        <v/>
      </c>
      <c r="J186" s="6">
        <f>IF(OR(OR(Данные!A186="",NOT(ISNUMBER(Данные!E186)),NOT(ISNUMBER(Данные!F186)),Данные!F186=0),B186=0),"",ROUND(D186/B186,1))</f>
        <v/>
      </c>
      <c r="K186" s="7">
        <f>IF(OR(OR(Данные!A186="",NOT(ISNUMBER(Данные!E186)),NOT(ISNUMBER(Данные!F186)),Данные!F186=0),I186=0),"",D186/I186)</f>
        <v/>
      </c>
      <c r="L186" s="6">
        <f>IF(OR(Данные!A186="",NOT(ISNUMBER(Данные!E186)),NOT(ISNUMBER(Данные!F186)),Данные!F186=0),"",IF(E186&gt;=G186,0,MAX(Данные!M186,CEILING(H186-E186,Данные!L186))))</f>
        <v/>
      </c>
    </row>
    <row r="187">
      <c r="A187" s="6">
        <f>IF(OR(Данные!A187="",NOT(ISNUMBER(Данные!E187)),NOT(ISNUMBER(Данные!F187)),Данные!F187=0),"",Данные!A187)</f>
        <v/>
      </c>
      <c r="B187" s="6">
        <f>IF(OR(Данные!A187="",NOT(ISNUMBER(Данные!E187)),NOT(ISNUMBER(Данные!F187)),Данные!F187=0),"",Данные!E187/Данные!F187)</f>
        <v/>
      </c>
      <c r="C187" s="6">
        <f>IF(OR(Данные!A187="",NOT(ISNUMBER(Данные!E187)),NOT(ISNUMBER(Данные!F187)),Данные!F187=0),"",B187*0.3)</f>
        <v/>
      </c>
      <c r="D187" s="6">
        <f>IF(OR(Данные!A187="",NOT(ISNUMBER(Данные!E187)),NOT(ISNUMBER(Данные!F187)),Данные!F187=0),"",Данные!G187)</f>
        <v/>
      </c>
      <c r="E187" s="6">
        <f>IF(OR(Данные!A187="",NOT(ISNUMBER(Данные!E187)),NOT(ISNUMBER(Данные!F187)),Данные!F187=0),"",Данные!G187-Данные!H187-Данные!I187+Данные!J187)</f>
        <v/>
      </c>
      <c r="F187" s="6">
        <f>IF(OR(Данные!A187="",NOT(ISNUMBER(Данные!E187)),NOT(ISNUMBER(Данные!F187)),Данные!F187=0),"",ROUND(Настройки!$B$3*C187*SQRT(Данные!K187),0))</f>
        <v/>
      </c>
      <c r="G187" s="6">
        <f>IF(OR(Данные!A187="",NOT(ISNUMBER(Данные!E187)),NOT(ISNUMBER(Данные!F187)),Данные!F187=0),"",ROUND(B187*Данные!K187+F187,0))</f>
        <v/>
      </c>
      <c r="H187" s="6">
        <f>IF(OR(Данные!A187="",NOT(ISNUMBER(Данные!E187)),NOT(ISNUMBER(Данные!F187)),Данные!F187=0),"",G187+Данные!N187)</f>
        <v/>
      </c>
      <c r="I187" s="6">
        <f>IF(OR(Данные!A187="",NOT(ISNUMBER(Данные!E187)),NOT(ISNUMBER(Данные!F187)),Данные!F187=0),"",F187+Данные!N187)</f>
        <v/>
      </c>
      <c r="J187" s="6">
        <f>IF(OR(OR(Данные!A187="",NOT(ISNUMBER(Данные!E187)),NOT(ISNUMBER(Данные!F187)),Данные!F187=0),B187=0),"",ROUND(D187/B187,1))</f>
        <v/>
      </c>
      <c r="K187" s="7">
        <f>IF(OR(OR(Данные!A187="",NOT(ISNUMBER(Данные!E187)),NOT(ISNUMBER(Данные!F187)),Данные!F187=0),I187=0),"",D187/I187)</f>
        <v/>
      </c>
      <c r="L187" s="6">
        <f>IF(OR(Данные!A187="",NOT(ISNUMBER(Данные!E187)),NOT(ISNUMBER(Данные!F187)),Данные!F187=0),"",IF(E187&gt;=G187,0,MAX(Данные!M187,CEILING(H187-E187,Данные!L187))))</f>
        <v/>
      </c>
    </row>
    <row r="188">
      <c r="A188" s="6">
        <f>IF(OR(Данные!A188="",NOT(ISNUMBER(Данные!E188)),NOT(ISNUMBER(Данные!F188)),Данные!F188=0),"",Данные!A188)</f>
        <v/>
      </c>
      <c r="B188" s="6">
        <f>IF(OR(Данные!A188="",NOT(ISNUMBER(Данные!E188)),NOT(ISNUMBER(Данные!F188)),Данные!F188=0),"",Данные!E188/Данные!F188)</f>
        <v/>
      </c>
      <c r="C188" s="6">
        <f>IF(OR(Данные!A188="",NOT(ISNUMBER(Данные!E188)),NOT(ISNUMBER(Данные!F188)),Данные!F188=0),"",B188*0.3)</f>
        <v/>
      </c>
      <c r="D188" s="6">
        <f>IF(OR(Данные!A188="",NOT(ISNUMBER(Данные!E188)),NOT(ISNUMBER(Данные!F188)),Данные!F188=0),"",Данные!G188)</f>
        <v/>
      </c>
      <c r="E188" s="6">
        <f>IF(OR(Данные!A188="",NOT(ISNUMBER(Данные!E188)),NOT(ISNUMBER(Данные!F188)),Данные!F188=0),"",Данные!G188-Данные!H188-Данные!I188+Данные!J188)</f>
        <v/>
      </c>
      <c r="F188" s="6">
        <f>IF(OR(Данные!A188="",NOT(ISNUMBER(Данные!E188)),NOT(ISNUMBER(Данные!F188)),Данные!F188=0),"",ROUND(Настройки!$B$3*C188*SQRT(Данные!K188),0))</f>
        <v/>
      </c>
      <c r="G188" s="6">
        <f>IF(OR(Данные!A188="",NOT(ISNUMBER(Данные!E188)),NOT(ISNUMBER(Данные!F188)),Данные!F188=0),"",ROUND(B188*Данные!K188+F188,0))</f>
        <v/>
      </c>
      <c r="H188" s="6">
        <f>IF(OR(Данные!A188="",NOT(ISNUMBER(Данные!E188)),NOT(ISNUMBER(Данные!F188)),Данные!F188=0),"",G188+Данные!N188)</f>
        <v/>
      </c>
      <c r="I188" s="6">
        <f>IF(OR(Данные!A188="",NOT(ISNUMBER(Данные!E188)),NOT(ISNUMBER(Данные!F188)),Данные!F188=0),"",F188+Данные!N188)</f>
        <v/>
      </c>
      <c r="J188" s="6">
        <f>IF(OR(OR(Данные!A188="",NOT(ISNUMBER(Данные!E188)),NOT(ISNUMBER(Данные!F188)),Данные!F188=0),B188=0),"",ROUND(D188/B188,1))</f>
        <v/>
      </c>
      <c r="K188" s="7">
        <f>IF(OR(OR(Данные!A188="",NOT(ISNUMBER(Данные!E188)),NOT(ISNUMBER(Данные!F188)),Данные!F188=0),I188=0),"",D188/I188)</f>
        <v/>
      </c>
      <c r="L188" s="6">
        <f>IF(OR(Данные!A188="",NOT(ISNUMBER(Данные!E188)),NOT(ISNUMBER(Данные!F188)),Данные!F188=0),"",IF(E188&gt;=G188,0,MAX(Данные!M188,CEILING(H188-E188,Данные!L188))))</f>
        <v/>
      </c>
    </row>
    <row r="189">
      <c r="A189" s="6">
        <f>IF(OR(Данные!A189="",NOT(ISNUMBER(Данные!E189)),NOT(ISNUMBER(Данные!F189)),Данные!F189=0),"",Данные!A189)</f>
        <v/>
      </c>
      <c r="B189" s="6">
        <f>IF(OR(Данные!A189="",NOT(ISNUMBER(Данные!E189)),NOT(ISNUMBER(Данные!F189)),Данные!F189=0),"",Данные!E189/Данные!F189)</f>
        <v/>
      </c>
      <c r="C189" s="6">
        <f>IF(OR(Данные!A189="",NOT(ISNUMBER(Данные!E189)),NOT(ISNUMBER(Данные!F189)),Данные!F189=0),"",B189*0.3)</f>
        <v/>
      </c>
      <c r="D189" s="6">
        <f>IF(OR(Данные!A189="",NOT(ISNUMBER(Данные!E189)),NOT(ISNUMBER(Данные!F189)),Данные!F189=0),"",Данные!G189)</f>
        <v/>
      </c>
      <c r="E189" s="6">
        <f>IF(OR(Данные!A189="",NOT(ISNUMBER(Данные!E189)),NOT(ISNUMBER(Данные!F189)),Данные!F189=0),"",Данные!G189-Данные!H189-Данные!I189+Данные!J189)</f>
        <v/>
      </c>
      <c r="F189" s="6">
        <f>IF(OR(Данные!A189="",NOT(ISNUMBER(Данные!E189)),NOT(ISNUMBER(Данные!F189)),Данные!F189=0),"",ROUND(Настройки!$B$3*C189*SQRT(Данные!K189),0))</f>
        <v/>
      </c>
      <c r="G189" s="6">
        <f>IF(OR(Данные!A189="",NOT(ISNUMBER(Данные!E189)),NOT(ISNUMBER(Данные!F189)),Данные!F189=0),"",ROUND(B189*Данные!K189+F189,0))</f>
        <v/>
      </c>
      <c r="H189" s="6">
        <f>IF(OR(Данные!A189="",NOT(ISNUMBER(Данные!E189)),NOT(ISNUMBER(Данные!F189)),Данные!F189=0),"",G189+Данные!N189)</f>
        <v/>
      </c>
      <c r="I189" s="6">
        <f>IF(OR(Данные!A189="",NOT(ISNUMBER(Данные!E189)),NOT(ISNUMBER(Данные!F189)),Данные!F189=0),"",F189+Данные!N189)</f>
        <v/>
      </c>
      <c r="J189" s="6">
        <f>IF(OR(OR(Данные!A189="",NOT(ISNUMBER(Данные!E189)),NOT(ISNUMBER(Данные!F189)),Данные!F189=0),B189=0),"",ROUND(D189/B189,1))</f>
        <v/>
      </c>
      <c r="K189" s="7">
        <f>IF(OR(OR(Данные!A189="",NOT(ISNUMBER(Данные!E189)),NOT(ISNUMBER(Данные!F189)),Данные!F189=0),I189=0),"",D189/I189)</f>
        <v/>
      </c>
      <c r="L189" s="6">
        <f>IF(OR(Данные!A189="",NOT(ISNUMBER(Данные!E189)),NOT(ISNUMBER(Данные!F189)),Данные!F189=0),"",IF(E189&gt;=G189,0,MAX(Данные!M189,CEILING(H189-E189,Данные!L189))))</f>
        <v/>
      </c>
    </row>
    <row r="190">
      <c r="A190" s="6">
        <f>IF(OR(Данные!A190="",NOT(ISNUMBER(Данные!E190)),NOT(ISNUMBER(Данные!F190)),Данные!F190=0),"",Данные!A190)</f>
        <v/>
      </c>
      <c r="B190" s="6">
        <f>IF(OR(Данные!A190="",NOT(ISNUMBER(Данные!E190)),NOT(ISNUMBER(Данные!F190)),Данные!F190=0),"",Данные!E190/Данные!F190)</f>
        <v/>
      </c>
      <c r="C190" s="6">
        <f>IF(OR(Данные!A190="",NOT(ISNUMBER(Данные!E190)),NOT(ISNUMBER(Данные!F190)),Данные!F190=0),"",B190*0.3)</f>
        <v/>
      </c>
      <c r="D190" s="6">
        <f>IF(OR(Данные!A190="",NOT(ISNUMBER(Данные!E190)),NOT(ISNUMBER(Данные!F190)),Данные!F190=0),"",Данные!G190)</f>
        <v/>
      </c>
      <c r="E190" s="6">
        <f>IF(OR(Данные!A190="",NOT(ISNUMBER(Данные!E190)),NOT(ISNUMBER(Данные!F190)),Данные!F190=0),"",Данные!G190-Данные!H190-Данные!I190+Данные!J190)</f>
        <v/>
      </c>
      <c r="F190" s="6">
        <f>IF(OR(Данные!A190="",NOT(ISNUMBER(Данные!E190)),NOT(ISNUMBER(Данные!F190)),Данные!F190=0),"",ROUND(Настройки!$B$3*C190*SQRT(Данные!K190),0))</f>
        <v/>
      </c>
      <c r="G190" s="6">
        <f>IF(OR(Данные!A190="",NOT(ISNUMBER(Данные!E190)),NOT(ISNUMBER(Данные!F190)),Данные!F190=0),"",ROUND(B190*Данные!K190+F190,0))</f>
        <v/>
      </c>
      <c r="H190" s="6">
        <f>IF(OR(Данные!A190="",NOT(ISNUMBER(Данные!E190)),NOT(ISNUMBER(Данные!F190)),Данные!F190=0),"",G190+Данные!N190)</f>
        <v/>
      </c>
      <c r="I190" s="6">
        <f>IF(OR(Данные!A190="",NOT(ISNUMBER(Данные!E190)),NOT(ISNUMBER(Данные!F190)),Данные!F190=0),"",F190+Данные!N190)</f>
        <v/>
      </c>
      <c r="J190" s="6">
        <f>IF(OR(OR(Данные!A190="",NOT(ISNUMBER(Данные!E190)),NOT(ISNUMBER(Данные!F190)),Данные!F190=0),B190=0),"",ROUND(D190/B190,1))</f>
        <v/>
      </c>
      <c r="K190" s="7">
        <f>IF(OR(OR(Данные!A190="",NOT(ISNUMBER(Данные!E190)),NOT(ISNUMBER(Данные!F190)),Данные!F190=0),I190=0),"",D190/I190)</f>
        <v/>
      </c>
      <c r="L190" s="6">
        <f>IF(OR(Данные!A190="",NOT(ISNUMBER(Данные!E190)),NOT(ISNUMBER(Данные!F190)),Данные!F190=0),"",IF(E190&gt;=G190,0,MAX(Данные!M190,CEILING(H190-E190,Данные!L190))))</f>
        <v/>
      </c>
    </row>
    <row r="191">
      <c r="A191" s="6">
        <f>IF(OR(Данные!A191="",NOT(ISNUMBER(Данные!E191)),NOT(ISNUMBER(Данные!F191)),Данные!F191=0),"",Данные!A191)</f>
        <v/>
      </c>
      <c r="B191" s="6">
        <f>IF(OR(Данные!A191="",NOT(ISNUMBER(Данные!E191)),NOT(ISNUMBER(Данные!F191)),Данные!F191=0),"",Данные!E191/Данные!F191)</f>
        <v/>
      </c>
      <c r="C191" s="6">
        <f>IF(OR(Данные!A191="",NOT(ISNUMBER(Данные!E191)),NOT(ISNUMBER(Данные!F191)),Данные!F191=0),"",B191*0.3)</f>
        <v/>
      </c>
      <c r="D191" s="6">
        <f>IF(OR(Данные!A191="",NOT(ISNUMBER(Данные!E191)),NOT(ISNUMBER(Данные!F191)),Данные!F191=0),"",Данные!G191)</f>
        <v/>
      </c>
      <c r="E191" s="6">
        <f>IF(OR(Данные!A191="",NOT(ISNUMBER(Данные!E191)),NOT(ISNUMBER(Данные!F191)),Данные!F191=0),"",Данные!G191-Данные!H191-Данные!I191+Данные!J191)</f>
        <v/>
      </c>
      <c r="F191" s="6">
        <f>IF(OR(Данные!A191="",NOT(ISNUMBER(Данные!E191)),NOT(ISNUMBER(Данные!F191)),Данные!F191=0),"",ROUND(Настройки!$B$3*C191*SQRT(Данные!K191),0))</f>
        <v/>
      </c>
      <c r="G191" s="6">
        <f>IF(OR(Данные!A191="",NOT(ISNUMBER(Данные!E191)),NOT(ISNUMBER(Данные!F191)),Данные!F191=0),"",ROUND(B191*Данные!K191+F191,0))</f>
        <v/>
      </c>
      <c r="H191" s="6">
        <f>IF(OR(Данные!A191="",NOT(ISNUMBER(Данные!E191)),NOT(ISNUMBER(Данные!F191)),Данные!F191=0),"",G191+Данные!N191)</f>
        <v/>
      </c>
      <c r="I191" s="6">
        <f>IF(OR(Данные!A191="",NOT(ISNUMBER(Данные!E191)),NOT(ISNUMBER(Данные!F191)),Данные!F191=0),"",F191+Данные!N191)</f>
        <v/>
      </c>
      <c r="J191" s="6">
        <f>IF(OR(OR(Данные!A191="",NOT(ISNUMBER(Данные!E191)),NOT(ISNUMBER(Данные!F191)),Данные!F191=0),B191=0),"",ROUND(D191/B191,1))</f>
        <v/>
      </c>
      <c r="K191" s="7">
        <f>IF(OR(OR(Данные!A191="",NOT(ISNUMBER(Данные!E191)),NOT(ISNUMBER(Данные!F191)),Данные!F191=0),I191=0),"",D191/I191)</f>
        <v/>
      </c>
      <c r="L191" s="6">
        <f>IF(OR(Данные!A191="",NOT(ISNUMBER(Данные!E191)),NOT(ISNUMBER(Данные!F191)),Данные!F191=0),"",IF(E191&gt;=G191,0,MAX(Данные!M191,CEILING(H191-E191,Данные!L191))))</f>
        <v/>
      </c>
    </row>
    <row r="192">
      <c r="A192" s="6">
        <f>IF(OR(Данные!A192="",NOT(ISNUMBER(Данные!E192)),NOT(ISNUMBER(Данные!F192)),Данные!F192=0),"",Данные!A192)</f>
        <v/>
      </c>
      <c r="B192" s="6">
        <f>IF(OR(Данные!A192="",NOT(ISNUMBER(Данные!E192)),NOT(ISNUMBER(Данные!F192)),Данные!F192=0),"",Данные!E192/Данные!F192)</f>
        <v/>
      </c>
      <c r="C192" s="6">
        <f>IF(OR(Данные!A192="",NOT(ISNUMBER(Данные!E192)),NOT(ISNUMBER(Данные!F192)),Данные!F192=0),"",B192*0.3)</f>
        <v/>
      </c>
      <c r="D192" s="6">
        <f>IF(OR(Данные!A192="",NOT(ISNUMBER(Данные!E192)),NOT(ISNUMBER(Данные!F192)),Данные!F192=0),"",Данные!G192)</f>
        <v/>
      </c>
      <c r="E192" s="6">
        <f>IF(OR(Данные!A192="",NOT(ISNUMBER(Данные!E192)),NOT(ISNUMBER(Данные!F192)),Данные!F192=0),"",Данные!G192-Данные!H192-Данные!I192+Данные!J192)</f>
        <v/>
      </c>
      <c r="F192" s="6">
        <f>IF(OR(Данные!A192="",NOT(ISNUMBER(Данные!E192)),NOT(ISNUMBER(Данные!F192)),Данные!F192=0),"",ROUND(Настройки!$B$3*C192*SQRT(Данные!K192),0))</f>
        <v/>
      </c>
      <c r="G192" s="6">
        <f>IF(OR(Данные!A192="",NOT(ISNUMBER(Данные!E192)),NOT(ISNUMBER(Данные!F192)),Данные!F192=0),"",ROUND(B192*Данные!K192+F192,0))</f>
        <v/>
      </c>
      <c r="H192" s="6">
        <f>IF(OR(Данные!A192="",NOT(ISNUMBER(Данные!E192)),NOT(ISNUMBER(Данные!F192)),Данные!F192=0),"",G192+Данные!N192)</f>
        <v/>
      </c>
      <c r="I192" s="6">
        <f>IF(OR(Данные!A192="",NOT(ISNUMBER(Данные!E192)),NOT(ISNUMBER(Данные!F192)),Данные!F192=0),"",F192+Данные!N192)</f>
        <v/>
      </c>
      <c r="J192" s="6">
        <f>IF(OR(OR(Данные!A192="",NOT(ISNUMBER(Данные!E192)),NOT(ISNUMBER(Данные!F192)),Данные!F192=0),B192=0),"",ROUND(D192/B192,1))</f>
        <v/>
      </c>
      <c r="K192" s="7">
        <f>IF(OR(OR(Данные!A192="",NOT(ISNUMBER(Данные!E192)),NOT(ISNUMBER(Данные!F192)),Данные!F192=0),I192=0),"",D192/I192)</f>
        <v/>
      </c>
      <c r="L192" s="6">
        <f>IF(OR(Данные!A192="",NOT(ISNUMBER(Данные!E192)),NOT(ISNUMBER(Данные!F192)),Данные!F192=0),"",IF(E192&gt;=G192,0,MAX(Данные!M192,CEILING(H192-E192,Данные!L192))))</f>
        <v/>
      </c>
    </row>
    <row r="193">
      <c r="A193" s="6">
        <f>IF(OR(Данные!A193="",NOT(ISNUMBER(Данные!E193)),NOT(ISNUMBER(Данные!F193)),Данные!F193=0),"",Данные!A193)</f>
        <v/>
      </c>
      <c r="B193" s="6">
        <f>IF(OR(Данные!A193="",NOT(ISNUMBER(Данные!E193)),NOT(ISNUMBER(Данные!F193)),Данные!F193=0),"",Данные!E193/Данные!F193)</f>
        <v/>
      </c>
      <c r="C193" s="6">
        <f>IF(OR(Данные!A193="",NOT(ISNUMBER(Данные!E193)),NOT(ISNUMBER(Данные!F193)),Данные!F193=0),"",B193*0.3)</f>
        <v/>
      </c>
      <c r="D193" s="6">
        <f>IF(OR(Данные!A193="",NOT(ISNUMBER(Данные!E193)),NOT(ISNUMBER(Данные!F193)),Данные!F193=0),"",Данные!G193)</f>
        <v/>
      </c>
      <c r="E193" s="6">
        <f>IF(OR(Данные!A193="",NOT(ISNUMBER(Данные!E193)),NOT(ISNUMBER(Данные!F193)),Данные!F193=0),"",Данные!G193-Данные!H193-Данные!I193+Данные!J193)</f>
        <v/>
      </c>
      <c r="F193" s="6">
        <f>IF(OR(Данные!A193="",NOT(ISNUMBER(Данные!E193)),NOT(ISNUMBER(Данные!F193)),Данные!F193=0),"",ROUND(Настройки!$B$3*C193*SQRT(Данные!K193),0))</f>
        <v/>
      </c>
      <c r="G193" s="6">
        <f>IF(OR(Данные!A193="",NOT(ISNUMBER(Данные!E193)),NOT(ISNUMBER(Данные!F193)),Данные!F193=0),"",ROUND(B193*Данные!K193+F193,0))</f>
        <v/>
      </c>
      <c r="H193" s="6">
        <f>IF(OR(Данные!A193="",NOT(ISNUMBER(Данные!E193)),NOT(ISNUMBER(Данные!F193)),Данные!F193=0),"",G193+Данные!N193)</f>
        <v/>
      </c>
      <c r="I193" s="6">
        <f>IF(OR(Данные!A193="",NOT(ISNUMBER(Данные!E193)),NOT(ISNUMBER(Данные!F193)),Данные!F193=0),"",F193+Данные!N193)</f>
        <v/>
      </c>
      <c r="J193" s="6">
        <f>IF(OR(OR(Данные!A193="",NOT(ISNUMBER(Данные!E193)),NOT(ISNUMBER(Данные!F193)),Данные!F193=0),B193=0),"",ROUND(D193/B193,1))</f>
        <v/>
      </c>
      <c r="K193" s="7">
        <f>IF(OR(OR(Данные!A193="",NOT(ISNUMBER(Данные!E193)),NOT(ISNUMBER(Данные!F193)),Данные!F193=0),I193=0),"",D193/I193)</f>
        <v/>
      </c>
      <c r="L193" s="6">
        <f>IF(OR(Данные!A193="",NOT(ISNUMBER(Данные!E193)),NOT(ISNUMBER(Данные!F193)),Данные!F193=0),"",IF(E193&gt;=G193,0,MAX(Данные!M193,CEILING(H193-E193,Данные!L193))))</f>
        <v/>
      </c>
    </row>
    <row r="194">
      <c r="A194" s="6">
        <f>IF(OR(Данные!A194="",NOT(ISNUMBER(Данные!E194)),NOT(ISNUMBER(Данные!F194)),Данные!F194=0),"",Данные!A194)</f>
        <v/>
      </c>
      <c r="B194" s="6">
        <f>IF(OR(Данные!A194="",NOT(ISNUMBER(Данные!E194)),NOT(ISNUMBER(Данные!F194)),Данные!F194=0),"",Данные!E194/Данные!F194)</f>
        <v/>
      </c>
      <c r="C194" s="6">
        <f>IF(OR(Данные!A194="",NOT(ISNUMBER(Данные!E194)),NOT(ISNUMBER(Данные!F194)),Данные!F194=0),"",B194*0.3)</f>
        <v/>
      </c>
      <c r="D194" s="6">
        <f>IF(OR(Данные!A194="",NOT(ISNUMBER(Данные!E194)),NOT(ISNUMBER(Данные!F194)),Данные!F194=0),"",Данные!G194)</f>
        <v/>
      </c>
      <c r="E194" s="6">
        <f>IF(OR(Данные!A194="",NOT(ISNUMBER(Данные!E194)),NOT(ISNUMBER(Данные!F194)),Данные!F194=0),"",Данные!G194-Данные!H194-Данные!I194+Данные!J194)</f>
        <v/>
      </c>
      <c r="F194" s="6">
        <f>IF(OR(Данные!A194="",NOT(ISNUMBER(Данные!E194)),NOT(ISNUMBER(Данные!F194)),Данные!F194=0),"",ROUND(Настройки!$B$3*C194*SQRT(Данные!K194),0))</f>
        <v/>
      </c>
      <c r="G194" s="6">
        <f>IF(OR(Данные!A194="",NOT(ISNUMBER(Данные!E194)),NOT(ISNUMBER(Данные!F194)),Данные!F194=0),"",ROUND(B194*Данные!K194+F194,0))</f>
        <v/>
      </c>
      <c r="H194" s="6">
        <f>IF(OR(Данные!A194="",NOT(ISNUMBER(Данные!E194)),NOT(ISNUMBER(Данные!F194)),Данные!F194=0),"",G194+Данные!N194)</f>
        <v/>
      </c>
      <c r="I194" s="6">
        <f>IF(OR(Данные!A194="",NOT(ISNUMBER(Данные!E194)),NOT(ISNUMBER(Данные!F194)),Данные!F194=0),"",F194+Данные!N194)</f>
        <v/>
      </c>
      <c r="J194" s="6">
        <f>IF(OR(OR(Данные!A194="",NOT(ISNUMBER(Данные!E194)),NOT(ISNUMBER(Данные!F194)),Данные!F194=0),B194=0),"",ROUND(D194/B194,1))</f>
        <v/>
      </c>
      <c r="K194" s="7">
        <f>IF(OR(OR(Данные!A194="",NOT(ISNUMBER(Данные!E194)),NOT(ISNUMBER(Данные!F194)),Данные!F194=0),I194=0),"",D194/I194)</f>
        <v/>
      </c>
      <c r="L194" s="6">
        <f>IF(OR(Данные!A194="",NOT(ISNUMBER(Данные!E194)),NOT(ISNUMBER(Данные!F194)),Данные!F194=0),"",IF(E194&gt;=G194,0,MAX(Данные!M194,CEILING(H194-E194,Данные!L194))))</f>
        <v/>
      </c>
    </row>
    <row r="195">
      <c r="A195" s="6">
        <f>IF(OR(Данные!A195="",NOT(ISNUMBER(Данные!E195)),NOT(ISNUMBER(Данные!F195)),Данные!F195=0),"",Данные!A195)</f>
        <v/>
      </c>
      <c r="B195" s="6">
        <f>IF(OR(Данные!A195="",NOT(ISNUMBER(Данные!E195)),NOT(ISNUMBER(Данные!F195)),Данные!F195=0),"",Данные!E195/Данные!F195)</f>
        <v/>
      </c>
      <c r="C195" s="6">
        <f>IF(OR(Данные!A195="",NOT(ISNUMBER(Данные!E195)),NOT(ISNUMBER(Данные!F195)),Данные!F195=0),"",B195*0.3)</f>
        <v/>
      </c>
      <c r="D195" s="6">
        <f>IF(OR(Данные!A195="",NOT(ISNUMBER(Данные!E195)),NOT(ISNUMBER(Данные!F195)),Данные!F195=0),"",Данные!G195)</f>
        <v/>
      </c>
      <c r="E195" s="6">
        <f>IF(OR(Данные!A195="",NOT(ISNUMBER(Данные!E195)),NOT(ISNUMBER(Данные!F195)),Данные!F195=0),"",Данные!G195-Данные!H195-Данные!I195+Данные!J195)</f>
        <v/>
      </c>
      <c r="F195" s="6">
        <f>IF(OR(Данные!A195="",NOT(ISNUMBER(Данные!E195)),NOT(ISNUMBER(Данные!F195)),Данные!F195=0),"",ROUND(Настройки!$B$3*C195*SQRT(Данные!K195),0))</f>
        <v/>
      </c>
      <c r="G195" s="6">
        <f>IF(OR(Данные!A195="",NOT(ISNUMBER(Данные!E195)),NOT(ISNUMBER(Данные!F195)),Данные!F195=0),"",ROUND(B195*Данные!K195+F195,0))</f>
        <v/>
      </c>
      <c r="H195" s="6">
        <f>IF(OR(Данные!A195="",NOT(ISNUMBER(Данные!E195)),NOT(ISNUMBER(Данные!F195)),Данные!F195=0),"",G195+Данные!N195)</f>
        <v/>
      </c>
      <c r="I195" s="6">
        <f>IF(OR(Данные!A195="",NOT(ISNUMBER(Данные!E195)),NOT(ISNUMBER(Данные!F195)),Данные!F195=0),"",F195+Данные!N195)</f>
        <v/>
      </c>
      <c r="J195" s="6">
        <f>IF(OR(OR(Данные!A195="",NOT(ISNUMBER(Данные!E195)),NOT(ISNUMBER(Данные!F195)),Данные!F195=0),B195=0),"",ROUND(D195/B195,1))</f>
        <v/>
      </c>
      <c r="K195" s="7">
        <f>IF(OR(OR(Данные!A195="",NOT(ISNUMBER(Данные!E195)),NOT(ISNUMBER(Данные!F195)),Данные!F195=0),I195=0),"",D195/I195)</f>
        <v/>
      </c>
      <c r="L195" s="6">
        <f>IF(OR(Данные!A195="",NOT(ISNUMBER(Данные!E195)),NOT(ISNUMBER(Данные!F195)),Данные!F195=0),"",IF(E195&gt;=G195,0,MAX(Данные!M195,CEILING(H195-E195,Данные!L195))))</f>
        <v/>
      </c>
    </row>
    <row r="196">
      <c r="A196" s="6">
        <f>IF(OR(Данные!A196="",NOT(ISNUMBER(Данные!E196)),NOT(ISNUMBER(Данные!F196)),Данные!F196=0),"",Данные!A196)</f>
        <v/>
      </c>
      <c r="B196" s="6">
        <f>IF(OR(Данные!A196="",NOT(ISNUMBER(Данные!E196)),NOT(ISNUMBER(Данные!F196)),Данные!F196=0),"",Данные!E196/Данные!F196)</f>
        <v/>
      </c>
      <c r="C196" s="6">
        <f>IF(OR(Данные!A196="",NOT(ISNUMBER(Данные!E196)),NOT(ISNUMBER(Данные!F196)),Данные!F196=0),"",B196*0.3)</f>
        <v/>
      </c>
      <c r="D196" s="6">
        <f>IF(OR(Данные!A196="",NOT(ISNUMBER(Данные!E196)),NOT(ISNUMBER(Данные!F196)),Данные!F196=0),"",Данные!G196)</f>
        <v/>
      </c>
      <c r="E196" s="6">
        <f>IF(OR(Данные!A196="",NOT(ISNUMBER(Данные!E196)),NOT(ISNUMBER(Данные!F196)),Данные!F196=0),"",Данные!G196-Данные!H196-Данные!I196+Данные!J196)</f>
        <v/>
      </c>
      <c r="F196" s="6">
        <f>IF(OR(Данные!A196="",NOT(ISNUMBER(Данные!E196)),NOT(ISNUMBER(Данные!F196)),Данные!F196=0),"",ROUND(Настройки!$B$3*C196*SQRT(Данные!K196),0))</f>
        <v/>
      </c>
      <c r="G196" s="6">
        <f>IF(OR(Данные!A196="",NOT(ISNUMBER(Данные!E196)),NOT(ISNUMBER(Данные!F196)),Данные!F196=0),"",ROUND(B196*Данные!K196+F196,0))</f>
        <v/>
      </c>
      <c r="H196" s="6">
        <f>IF(OR(Данные!A196="",NOT(ISNUMBER(Данные!E196)),NOT(ISNUMBER(Данные!F196)),Данные!F196=0),"",G196+Данные!N196)</f>
        <v/>
      </c>
      <c r="I196" s="6">
        <f>IF(OR(Данные!A196="",NOT(ISNUMBER(Данные!E196)),NOT(ISNUMBER(Данные!F196)),Данные!F196=0),"",F196+Данные!N196)</f>
        <v/>
      </c>
      <c r="J196" s="6">
        <f>IF(OR(OR(Данные!A196="",NOT(ISNUMBER(Данные!E196)),NOT(ISNUMBER(Данные!F196)),Данные!F196=0),B196=0),"",ROUND(D196/B196,1))</f>
        <v/>
      </c>
      <c r="K196" s="7">
        <f>IF(OR(OR(Данные!A196="",NOT(ISNUMBER(Данные!E196)),NOT(ISNUMBER(Данные!F196)),Данные!F196=0),I196=0),"",D196/I196)</f>
        <v/>
      </c>
      <c r="L196" s="6">
        <f>IF(OR(Данные!A196="",NOT(ISNUMBER(Данные!E196)),NOT(ISNUMBER(Данные!F196)),Данные!F196=0),"",IF(E196&gt;=G196,0,MAX(Данные!M196,CEILING(H196-E196,Данные!L196))))</f>
        <v/>
      </c>
    </row>
    <row r="197">
      <c r="A197" s="6">
        <f>IF(OR(Данные!A197="",NOT(ISNUMBER(Данные!E197)),NOT(ISNUMBER(Данные!F197)),Данные!F197=0),"",Данные!A197)</f>
        <v/>
      </c>
      <c r="B197" s="6">
        <f>IF(OR(Данные!A197="",NOT(ISNUMBER(Данные!E197)),NOT(ISNUMBER(Данные!F197)),Данные!F197=0),"",Данные!E197/Данные!F197)</f>
        <v/>
      </c>
      <c r="C197" s="6">
        <f>IF(OR(Данные!A197="",NOT(ISNUMBER(Данные!E197)),NOT(ISNUMBER(Данные!F197)),Данные!F197=0),"",B197*0.3)</f>
        <v/>
      </c>
      <c r="D197" s="6">
        <f>IF(OR(Данные!A197="",NOT(ISNUMBER(Данные!E197)),NOT(ISNUMBER(Данные!F197)),Данные!F197=0),"",Данные!G197)</f>
        <v/>
      </c>
      <c r="E197" s="6">
        <f>IF(OR(Данные!A197="",NOT(ISNUMBER(Данные!E197)),NOT(ISNUMBER(Данные!F197)),Данные!F197=0),"",Данные!G197-Данные!H197-Данные!I197+Данные!J197)</f>
        <v/>
      </c>
      <c r="F197" s="6">
        <f>IF(OR(Данные!A197="",NOT(ISNUMBER(Данные!E197)),NOT(ISNUMBER(Данные!F197)),Данные!F197=0),"",ROUND(Настройки!$B$3*C197*SQRT(Данные!K197),0))</f>
        <v/>
      </c>
      <c r="G197" s="6">
        <f>IF(OR(Данные!A197="",NOT(ISNUMBER(Данные!E197)),NOT(ISNUMBER(Данные!F197)),Данные!F197=0),"",ROUND(B197*Данные!K197+F197,0))</f>
        <v/>
      </c>
      <c r="H197" s="6">
        <f>IF(OR(Данные!A197="",NOT(ISNUMBER(Данные!E197)),NOT(ISNUMBER(Данные!F197)),Данные!F197=0),"",G197+Данные!N197)</f>
        <v/>
      </c>
      <c r="I197" s="6">
        <f>IF(OR(Данные!A197="",NOT(ISNUMBER(Данные!E197)),NOT(ISNUMBER(Данные!F197)),Данные!F197=0),"",F197+Данные!N197)</f>
        <v/>
      </c>
      <c r="J197" s="6">
        <f>IF(OR(OR(Данные!A197="",NOT(ISNUMBER(Данные!E197)),NOT(ISNUMBER(Данные!F197)),Данные!F197=0),B197=0),"",ROUND(D197/B197,1))</f>
        <v/>
      </c>
      <c r="K197" s="7">
        <f>IF(OR(OR(Данные!A197="",NOT(ISNUMBER(Данные!E197)),NOT(ISNUMBER(Данные!F197)),Данные!F197=0),I197=0),"",D197/I197)</f>
        <v/>
      </c>
      <c r="L197" s="6">
        <f>IF(OR(Данные!A197="",NOT(ISNUMBER(Данные!E197)),NOT(ISNUMBER(Данные!F197)),Данные!F197=0),"",IF(E197&gt;=G197,0,MAX(Данные!M197,CEILING(H197-E197,Данные!L197))))</f>
        <v/>
      </c>
    </row>
    <row r="198">
      <c r="A198" s="6">
        <f>IF(OR(Данные!A198="",NOT(ISNUMBER(Данные!E198)),NOT(ISNUMBER(Данные!F198)),Данные!F198=0),"",Данные!A198)</f>
        <v/>
      </c>
      <c r="B198" s="6">
        <f>IF(OR(Данные!A198="",NOT(ISNUMBER(Данные!E198)),NOT(ISNUMBER(Данные!F198)),Данные!F198=0),"",Данные!E198/Данные!F198)</f>
        <v/>
      </c>
      <c r="C198" s="6">
        <f>IF(OR(Данные!A198="",NOT(ISNUMBER(Данные!E198)),NOT(ISNUMBER(Данные!F198)),Данные!F198=0),"",B198*0.3)</f>
        <v/>
      </c>
      <c r="D198" s="6">
        <f>IF(OR(Данные!A198="",NOT(ISNUMBER(Данные!E198)),NOT(ISNUMBER(Данные!F198)),Данные!F198=0),"",Данные!G198)</f>
        <v/>
      </c>
      <c r="E198" s="6">
        <f>IF(OR(Данные!A198="",NOT(ISNUMBER(Данные!E198)),NOT(ISNUMBER(Данные!F198)),Данные!F198=0),"",Данные!G198-Данные!H198-Данные!I198+Данные!J198)</f>
        <v/>
      </c>
      <c r="F198" s="6">
        <f>IF(OR(Данные!A198="",NOT(ISNUMBER(Данные!E198)),NOT(ISNUMBER(Данные!F198)),Данные!F198=0),"",ROUND(Настройки!$B$3*C198*SQRT(Данные!K198),0))</f>
        <v/>
      </c>
      <c r="G198" s="6">
        <f>IF(OR(Данные!A198="",NOT(ISNUMBER(Данные!E198)),NOT(ISNUMBER(Данные!F198)),Данные!F198=0),"",ROUND(B198*Данные!K198+F198,0))</f>
        <v/>
      </c>
      <c r="H198" s="6">
        <f>IF(OR(Данные!A198="",NOT(ISNUMBER(Данные!E198)),NOT(ISNUMBER(Данные!F198)),Данные!F198=0),"",G198+Данные!N198)</f>
        <v/>
      </c>
      <c r="I198" s="6">
        <f>IF(OR(Данные!A198="",NOT(ISNUMBER(Данные!E198)),NOT(ISNUMBER(Данные!F198)),Данные!F198=0),"",F198+Данные!N198)</f>
        <v/>
      </c>
      <c r="J198" s="6">
        <f>IF(OR(OR(Данные!A198="",NOT(ISNUMBER(Данные!E198)),NOT(ISNUMBER(Данные!F198)),Данные!F198=0),B198=0),"",ROUND(D198/B198,1))</f>
        <v/>
      </c>
      <c r="K198" s="7">
        <f>IF(OR(OR(Данные!A198="",NOT(ISNUMBER(Данные!E198)),NOT(ISNUMBER(Данные!F198)),Данные!F198=0),I198=0),"",D198/I198)</f>
        <v/>
      </c>
      <c r="L198" s="6">
        <f>IF(OR(Данные!A198="",NOT(ISNUMBER(Данные!E198)),NOT(ISNUMBER(Данные!F198)),Данные!F198=0),"",IF(E198&gt;=G198,0,MAX(Данные!M198,CEILING(H198-E198,Данные!L198))))</f>
        <v/>
      </c>
    </row>
    <row r="199">
      <c r="A199" s="6">
        <f>IF(OR(Данные!A199="",NOT(ISNUMBER(Данные!E199)),NOT(ISNUMBER(Данные!F199)),Данные!F199=0),"",Данные!A199)</f>
        <v/>
      </c>
      <c r="B199" s="6">
        <f>IF(OR(Данные!A199="",NOT(ISNUMBER(Данные!E199)),NOT(ISNUMBER(Данные!F199)),Данные!F199=0),"",Данные!E199/Данные!F199)</f>
        <v/>
      </c>
      <c r="C199" s="6">
        <f>IF(OR(Данные!A199="",NOT(ISNUMBER(Данные!E199)),NOT(ISNUMBER(Данные!F199)),Данные!F199=0),"",B199*0.3)</f>
        <v/>
      </c>
      <c r="D199" s="6">
        <f>IF(OR(Данные!A199="",NOT(ISNUMBER(Данные!E199)),NOT(ISNUMBER(Данные!F199)),Данные!F199=0),"",Данные!G199)</f>
        <v/>
      </c>
      <c r="E199" s="6">
        <f>IF(OR(Данные!A199="",NOT(ISNUMBER(Данные!E199)),NOT(ISNUMBER(Данные!F199)),Данные!F199=0),"",Данные!G199-Данные!H199-Данные!I199+Данные!J199)</f>
        <v/>
      </c>
      <c r="F199" s="6">
        <f>IF(OR(Данные!A199="",NOT(ISNUMBER(Данные!E199)),NOT(ISNUMBER(Данные!F199)),Данные!F199=0),"",ROUND(Настройки!$B$3*C199*SQRT(Данные!K199),0))</f>
        <v/>
      </c>
      <c r="G199" s="6">
        <f>IF(OR(Данные!A199="",NOT(ISNUMBER(Данные!E199)),NOT(ISNUMBER(Данные!F199)),Данные!F199=0),"",ROUND(B199*Данные!K199+F199,0))</f>
        <v/>
      </c>
      <c r="H199" s="6">
        <f>IF(OR(Данные!A199="",NOT(ISNUMBER(Данные!E199)),NOT(ISNUMBER(Данные!F199)),Данные!F199=0),"",G199+Данные!N199)</f>
        <v/>
      </c>
      <c r="I199" s="6">
        <f>IF(OR(Данные!A199="",NOT(ISNUMBER(Данные!E199)),NOT(ISNUMBER(Данные!F199)),Данные!F199=0),"",F199+Данные!N199)</f>
        <v/>
      </c>
      <c r="J199" s="6">
        <f>IF(OR(OR(Данные!A199="",NOT(ISNUMBER(Данные!E199)),NOT(ISNUMBER(Данные!F199)),Данные!F199=0),B199=0),"",ROUND(D199/B199,1))</f>
        <v/>
      </c>
      <c r="K199" s="7">
        <f>IF(OR(OR(Данные!A199="",NOT(ISNUMBER(Данные!E199)),NOT(ISNUMBER(Данные!F199)),Данные!F199=0),I199=0),"",D199/I199)</f>
        <v/>
      </c>
      <c r="L199" s="6">
        <f>IF(OR(Данные!A199="",NOT(ISNUMBER(Данные!E199)),NOT(ISNUMBER(Данные!F199)),Данные!F199=0),"",IF(E199&gt;=G199,0,MAX(Данные!M199,CEILING(H199-E199,Данные!L199))))</f>
        <v/>
      </c>
    </row>
    <row r="200">
      <c r="A200" s="6">
        <f>IF(OR(Данные!A200="",NOT(ISNUMBER(Данные!E200)),NOT(ISNUMBER(Данные!F200)),Данные!F200=0),"",Данные!A200)</f>
        <v/>
      </c>
      <c r="B200" s="6">
        <f>IF(OR(Данные!A200="",NOT(ISNUMBER(Данные!E200)),NOT(ISNUMBER(Данные!F200)),Данные!F200=0),"",Данные!E200/Данные!F200)</f>
        <v/>
      </c>
      <c r="C200" s="6">
        <f>IF(OR(Данные!A200="",NOT(ISNUMBER(Данные!E200)),NOT(ISNUMBER(Данные!F200)),Данные!F200=0),"",B200*0.3)</f>
        <v/>
      </c>
      <c r="D200" s="6">
        <f>IF(OR(Данные!A200="",NOT(ISNUMBER(Данные!E200)),NOT(ISNUMBER(Данные!F200)),Данные!F200=0),"",Данные!G200)</f>
        <v/>
      </c>
      <c r="E200" s="6">
        <f>IF(OR(Данные!A200="",NOT(ISNUMBER(Данные!E200)),NOT(ISNUMBER(Данные!F200)),Данные!F200=0),"",Данные!G200-Данные!H200-Данные!I200+Данные!J200)</f>
        <v/>
      </c>
      <c r="F200" s="6">
        <f>IF(OR(Данные!A200="",NOT(ISNUMBER(Данные!E200)),NOT(ISNUMBER(Данные!F200)),Данные!F200=0),"",ROUND(Настройки!$B$3*C200*SQRT(Данные!K200),0))</f>
        <v/>
      </c>
      <c r="G200" s="6">
        <f>IF(OR(Данные!A200="",NOT(ISNUMBER(Данные!E200)),NOT(ISNUMBER(Данные!F200)),Данные!F200=0),"",ROUND(B200*Данные!K200+F200,0))</f>
        <v/>
      </c>
      <c r="H200" s="6">
        <f>IF(OR(Данные!A200="",NOT(ISNUMBER(Данные!E200)),NOT(ISNUMBER(Данные!F200)),Данные!F200=0),"",G200+Данные!N200)</f>
        <v/>
      </c>
      <c r="I200" s="6">
        <f>IF(OR(Данные!A200="",NOT(ISNUMBER(Данные!E200)),NOT(ISNUMBER(Данные!F200)),Данные!F200=0),"",F200+Данные!N200)</f>
        <v/>
      </c>
      <c r="J200" s="6">
        <f>IF(OR(OR(Данные!A200="",NOT(ISNUMBER(Данные!E200)),NOT(ISNUMBER(Данные!F200)),Данные!F200=0),B200=0),"",ROUND(D200/B200,1))</f>
        <v/>
      </c>
      <c r="K200" s="7">
        <f>IF(OR(OR(Данные!A200="",NOT(ISNUMBER(Данные!E200)),NOT(ISNUMBER(Данные!F200)),Данные!F200=0),I200=0),"",D200/I200)</f>
        <v/>
      </c>
      <c r="L200" s="6">
        <f>IF(OR(Данные!A200="",NOT(ISNUMBER(Данные!E200)),NOT(ISNUMBER(Данные!F200)),Данные!F200=0),"",IF(E200&gt;=G200,0,MAX(Данные!M200,CEILING(H200-E200,Данные!L200))))</f>
        <v/>
      </c>
    </row>
    <row r="201">
      <c r="A201" s="6">
        <f>IF(OR(Данные!A201="",NOT(ISNUMBER(Данные!E201)),NOT(ISNUMBER(Данные!F201)),Данные!F201=0),"",Данные!A201)</f>
        <v/>
      </c>
      <c r="B201" s="6">
        <f>IF(OR(Данные!A201="",NOT(ISNUMBER(Данные!E201)),NOT(ISNUMBER(Данные!F201)),Данные!F201=0),"",Данные!E201/Данные!F201)</f>
        <v/>
      </c>
      <c r="C201" s="6">
        <f>IF(OR(Данные!A201="",NOT(ISNUMBER(Данные!E201)),NOT(ISNUMBER(Данные!F201)),Данные!F201=0),"",B201*0.3)</f>
        <v/>
      </c>
      <c r="D201" s="6">
        <f>IF(OR(Данные!A201="",NOT(ISNUMBER(Данные!E201)),NOT(ISNUMBER(Данные!F201)),Данные!F201=0),"",Данные!G201)</f>
        <v/>
      </c>
      <c r="E201" s="6">
        <f>IF(OR(Данные!A201="",NOT(ISNUMBER(Данные!E201)),NOT(ISNUMBER(Данные!F201)),Данные!F201=0),"",Данные!G201-Данные!H201-Данные!I201+Данные!J201)</f>
        <v/>
      </c>
      <c r="F201" s="6">
        <f>IF(OR(Данные!A201="",NOT(ISNUMBER(Данные!E201)),NOT(ISNUMBER(Данные!F201)),Данные!F201=0),"",ROUND(Настройки!$B$3*C201*SQRT(Данные!K201),0))</f>
        <v/>
      </c>
      <c r="G201" s="6">
        <f>IF(OR(Данные!A201="",NOT(ISNUMBER(Данные!E201)),NOT(ISNUMBER(Данные!F201)),Данные!F201=0),"",ROUND(B201*Данные!K201+F201,0))</f>
        <v/>
      </c>
      <c r="H201" s="6">
        <f>IF(OR(Данные!A201="",NOT(ISNUMBER(Данные!E201)),NOT(ISNUMBER(Данные!F201)),Данные!F201=0),"",G201+Данные!N201)</f>
        <v/>
      </c>
      <c r="I201" s="6">
        <f>IF(OR(Данные!A201="",NOT(ISNUMBER(Данные!E201)),NOT(ISNUMBER(Данные!F201)),Данные!F201=0),"",F201+Данные!N201)</f>
        <v/>
      </c>
      <c r="J201" s="6">
        <f>IF(OR(OR(Данные!A201="",NOT(ISNUMBER(Данные!E201)),NOT(ISNUMBER(Данные!F201)),Данные!F201=0),B201=0),"",ROUND(D201/B201,1))</f>
        <v/>
      </c>
      <c r="K201" s="7">
        <f>IF(OR(OR(Данные!A201="",NOT(ISNUMBER(Данные!E201)),NOT(ISNUMBER(Данные!F201)),Данные!F201=0),I201=0),"",D201/I201)</f>
        <v/>
      </c>
      <c r="L201" s="6">
        <f>IF(OR(Данные!A201="",NOT(ISNUMBER(Данные!E201)),NOT(ISNUMBER(Данные!F201)),Данные!F201=0),"",IF(E201&gt;=G201,0,MAX(Данные!M201,CEILING(H201-E201,Данные!L201))))</f>
        <v/>
      </c>
    </row>
  </sheetData>
  <conditionalFormatting sqref="K2:K201">
    <cfRule type="cellIs" priority="1" operator="lessThan" dxfId="0">
      <formula>Настройки!$B$8</formula>
    </cfRule>
    <cfRule type="cellIs" priority="2" operator="greaterThan" dxfId="1">
      <formula>Настройки!$B$9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20" customWidth="1" min="2" max="2"/>
    <col width="60" customWidth="1" min="3" max="3"/>
  </cols>
  <sheetData>
    <row r="1" ht="34" customHeight="1">
      <c r="A1" s="1" t="inlineStr">
        <is>
          <t>Показатель</t>
        </is>
      </c>
      <c r="B1" s="1" t="inlineStr">
        <is>
          <t>Значение</t>
        </is>
      </c>
      <c r="C1" s="1" t="inlineStr">
        <is>
          <t>Комментарий</t>
        </is>
      </c>
    </row>
    <row r="2">
      <c r="A2" s="4" t="inlineStr">
        <is>
          <t>Позиций в дефиците</t>
        </is>
      </c>
      <c r="B2" s="6">
        <f>COUNTIF(Расчёт!K2:K201,"&lt;"&amp;Настройки!B8)</f>
        <v/>
      </c>
      <c r="C2" s="4" t="inlineStr">
        <is>
          <t>Физический остаток близок к нулю относительно максимального</t>
        </is>
      </c>
    </row>
    <row r="3">
      <c r="A3" s="4" t="inlineStr">
        <is>
          <t>Позиций с излишком</t>
        </is>
      </c>
      <c r="B3" s="6">
        <f>COUNTIF(Расчёт!K2:K201,"&gt;"&amp;Настройки!B9)</f>
        <v/>
      </c>
      <c r="C3" s="4" t="inlineStr">
        <is>
          <t>Физический остаток выше максимального уровня</t>
        </is>
      </c>
    </row>
    <row r="4">
      <c r="A4" s="4" t="inlineStr">
        <is>
          <t>Заморожено сверх максимального, руб</t>
        </is>
      </c>
      <c r="B4" s="6">
        <f>SUMPRODUCT(IFERROR((Расчёт!D2:D201&gt;Расчёт!I2:I201)*(Расчёт!D2:D201-Расчёт!I2:I201)*Данные!D2:D201,0))</f>
        <v/>
      </c>
      <c r="C4" s="4" t="inlineStr">
        <is>
          <t>Эта цифра идёт финансовому директору</t>
        </is>
      </c>
    </row>
    <row r="5">
      <c r="A5" s="4" t="inlineStr">
        <is>
          <t>Нужно дозаказать, позиций</t>
        </is>
      </c>
      <c r="B5" s="6">
        <f>COUNTIF(Расчёт!L2:L201,"&gt;0")</f>
        <v/>
      </c>
      <c r="C5" s="4" t="inlineStr">
        <is>
          <t>Остаток опустился ниже точки заказа</t>
        </is>
      </c>
    </row>
    <row r="6">
      <c r="A6" s="4" t="inlineStr">
        <is>
          <t>Сумма дозаказа, руб</t>
        </is>
      </c>
      <c r="B6" s="6">
        <f>SUMPRODUCT(IFERROR(Расчёт!L2:L201*Данные!D2:D201,0))</f>
        <v/>
      </c>
      <c r="C6" s="4" t="inlineStr">
        <is>
          <t>Во что обойдётся закрыть дефицит</t>
        </is>
      </c>
    </row>
    <row r="9">
      <c r="A9" s="3" t="inlineStr">
        <is>
          <t>Отсортируйте лист «Расчёт» по столбцу «Покрытие максимального» — сверху окажется то, что горит. Внизу — то, что лежит зря.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54" customWidth="1" min="2" max="2"/>
    <col width="54" customWidth="1" min="3" max="3"/>
  </cols>
  <sheetData>
    <row r="1" ht="34" customHeight="1">
      <c r="A1" s="1" t="inlineStr">
        <is>
          <t>Ограничение</t>
        </is>
      </c>
      <c r="B1" s="1" t="inlineStr">
        <is>
          <t>Что происходит</t>
        </is>
      </c>
      <c r="C1" s="1" t="inlineStr">
        <is>
          <t>Что с этим делать</t>
        </is>
      </c>
    </row>
    <row r="2" ht="48" customHeight="1">
      <c r="A2" s="8" t="inlineStr">
        <is>
          <t>Среднее по истории — не прогноз</t>
        </is>
      </c>
      <c r="B2" s="8" t="inlineStr">
        <is>
          <t>Файл берёт средние продажи за период. Сезонность, промо и тренд он не видит: перед сезоном норма занижена, после — завышена.</t>
        </is>
      </c>
      <c r="C2" s="8" t="inlineStr">
        <is>
          <t>На сезонных группах считать норму по прогнозу, а не по среднему</t>
        </is>
      </c>
    </row>
    <row r="3" ht="48" customHeight="1">
      <c r="A3" s="8" t="inlineStr">
        <is>
          <t>Разброс задан приближённо</t>
        </is>
      </c>
      <c r="B3" s="8" t="inlineStr">
        <is>
          <t>В шаблоне разброс принят как 30% от среднего спроса. У ровного спроса он меньше, у рваного — заметно больше.</t>
        </is>
      </c>
      <c r="C3" s="8" t="inlineStr">
        <is>
          <t>Подставить стандартное отклонение ошибки прогноза (факт минус прогноз). По продажам — только как грубая замена, исключив дни, когда товара не было</t>
        </is>
      </c>
    </row>
    <row r="4" ht="48" customHeight="1">
      <c r="A4" s="8" t="inlineStr">
        <is>
          <t>Дни дефицита занижают расчёт</t>
        </is>
      </c>
      <c r="B4" s="8" t="inlineStr">
        <is>
          <t>Если товара не было на полке, продажи в эти дни нулевые. Среднее падает, заказ падает, дефицит повторяется сам собой.</t>
        </is>
      </c>
      <c r="C4" s="8" t="inlineStr">
        <is>
          <t>Исключать из истории дни, когда остаток был нулевым</t>
        </is>
      </c>
    </row>
    <row r="5" ht="48" customHeight="1">
      <c r="A5" s="8" t="inlineStr">
        <is>
          <t>Новинки и редкие позиции</t>
        </is>
      </c>
      <c r="B5" s="8" t="inlineStr">
        <is>
          <t>У новинки нет истории, формула страхового запаса неприменима. У позиции, которая продаётся раз в квартал, разброс сравним со средним.</t>
        </is>
      </c>
      <c r="C5" s="8" t="inlineStr">
        <is>
          <t>Новинку считать по аналогу два-три месяца, редкую вести под заказ</t>
        </is>
      </c>
    </row>
    <row r="6" ht="48" customHeight="1">
      <c r="A6" s="8" t="inlineStr">
        <is>
          <t>Срок годности</t>
        </is>
      </c>
      <c r="B6" s="8" t="inlineStr">
        <is>
          <t>Шаблон не знает про остаточный срок. Расчётная норма может превысить то, что успеет продаться до истечения.</t>
        </is>
      </c>
      <c r="C6" s="8" t="inlineStr">
        <is>
          <t>Ограничить норму сверху: продажи за остаточный срок годности на приёмке</t>
        </is>
      </c>
    </row>
    <row r="7" ht="48" customHeight="1">
      <c r="A7" s="8" t="inlineStr">
        <is>
          <t>Несколько складов</t>
        </is>
      </c>
      <c r="B7" s="8" t="inlineStr">
        <is>
          <t>Каждый склад — отдельные строки. Перебросок между складами файл не считает.</t>
        </is>
      </c>
      <c r="C7" s="8" t="inlineStr">
        <is>
          <t>Считать по складам раздельно, перебросы решать вручную</t>
        </is>
      </c>
    </row>
    <row r="8" ht="48" customHeight="1">
      <c r="A8" s="8" t="inlineStr">
        <is>
          <t>Ручной пересчёт</t>
        </is>
      </c>
      <c r="B8" s="8" t="inlineStr">
        <is>
          <t>Пересчёт по одной позиции с проверкой выгрузки — около двух минут. На 5000 SKU это больше 160 часов на один прогон, и при смене сроков поставки всё заново.</t>
        </is>
      </c>
      <c r="C8" s="8" t="inlineStr">
        <is>
          <t>С этого объёма расчёт нужно автоматизировать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2026-08-27T12:43:58Z</dcterms:created>
  <dcterms:modified xmlns:dcterms="http://purl.org/dc/terms/" xmlns:xsi="http://www.w3.org/2001/XMLSchema-instance" xsi:type="dcterms:W3CDTF">2026-08-27T12:43:59Z</dcterms:modified>
</cp:coreProperties>
</file>